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F05548D9-96D4-4C0D-B0A3-A1A33DDE7C6A}" xr6:coauthVersionLast="47" xr6:coauthVersionMax="47" xr10:uidLastSave="{00000000-0000-0000-0000-000000000000}"/>
  <bookViews>
    <workbookView xWindow="-110" yWindow="-110" windowWidth="19420" windowHeight="10420"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6" i="1"/>
  <c r="J53" i="1" l="1"/>
  <c r="J21" i="1"/>
  <c r="J88" i="1"/>
  <c r="J56" i="1"/>
  <c r="J17" i="1"/>
  <c r="J48" i="1"/>
  <c r="J27" i="1" l="1"/>
  <c r="J29" i="1" l="1"/>
  <c r="J80" i="1"/>
  <c r="J78" i="1"/>
  <c r="J90" i="1"/>
  <c r="J82" i="1"/>
  <c r="J89" i="1"/>
  <c r="J10" i="1" l="1"/>
  <c r="J79" i="1" l="1"/>
  <c r="J23" i="1"/>
  <c r="J35" i="1" l="1"/>
  <c r="J31" i="1"/>
  <c r="J37" i="1" l="1"/>
  <c r="J36" i="1"/>
  <c r="J34" i="1"/>
  <c r="J15" i="1"/>
  <c r="J13" i="1" l="1"/>
  <c r="J55" i="1" l="1"/>
  <c r="J52" i="1"/>
  <c r="J39" i="1"/>
  <c r="J19" i="1"/>
  <c r="J18" i="1"/>
  <c r="J70" i="1" l="1"/>
  <c r="J67" i="1"/>
  <c r="J62" i="1"/>
  <c r="J59" i="1"/>
  <c r="J60" i="1"/>
  <c r="J25" i="1"/>
  <c r="J50" i="1"/>
  <c r="J69" i="1" l="1"/>
  <c r="J64" i="1"/>
  <c r="H74" i="1" l="1"/>
  <c r="H75" i="1"/>
  <c r="H76" i="1"/>
  <c r="H77" i="1"/>
  <c r="H73" i="1"/>
  <c r="J74" i="1" l="1"/>
  <c r="J77" i="1"/>
  <c r="J76" i="1"/>
  <c r="J75" i="1"/>
  <c r="J73" i="1"/>
</calcChain>
</file>

<file path=xl/sharedStrings.xml><?xml version="1.0" encoding="utf-8"?>
<sst xmlns="http://schemas.openxmlformats.org/spreadsheetml/2006/main" count="706" uniqueCount="387">
  <si>
    <t>Skiriamas finansavimas, iki (Eur)</t>
  </si>
  <si>
    <t>Bendrojo finansavimo lėšos</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</si>
  <si>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</si>
  <si>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</si>
  <si>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</si>
  <si>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</si>
  <si>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</si>
  <si>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</si>
  <si>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</si>
  <si>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</si>
  <si>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</si>
  <si>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</si>
  <si>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</si>
  <si>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</si>
  <si>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</si>
  <si>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</si>
  <si>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</si>
  <si>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</si>
  <si>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</si>
  <si>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</si>
  <si>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</si>
  <si>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</si>
  <si>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</si>
  <si>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</si>
  <si>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</si>
  <si>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</si>
  <si>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</si>
  <si>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</si>
  <si>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</si>
  <si>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</si>
  <si>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</si>
  <si>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</si>
  <si>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</si>
  <si>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</si>
  <si>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</si>
  <si>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</si>
  <si>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</si>
  <si>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</si>
  <si>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</si>
  <si>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</si>
  <si>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</si>
  <si>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</si>
  <si>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</si>
  <si>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</si>
  <si>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</si>
  <si>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</si>
  <si>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</si>
  <si>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</si>
  <si>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</si>
  <si>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</si>
  <si>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</si>
  <si>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</si>
  <si>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</si>
  <si>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</si>
  <si>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</si>
  <si>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</si>
  <si>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</si>
  <si>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</si>
  <si>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</si>
  <si>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</si>
  <si>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</si>
  <si>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</si>
  <si>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</si>
  <si>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</si>
  <si>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</si>
  <si>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</si>
  <si>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</si>
  <si>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</si>
  <si>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</si>
  <si>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</si>
  <si>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</si>
  <si>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</si>
  <si>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</si>
  <si>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</si>
  <si>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</si>
  <si>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</si>
  <si>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</si>
  <si>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</si>
  <si>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</si>
  <si>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</si>
  <si>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</si>
  <si>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</si>
  <si>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</si>
  <si>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</si>
  <si>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</si>
  <si>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</si>
  <si>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</si>
  <si>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</si>
  <si>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</si>
  <si>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</si>
  <si>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</si>
  <si>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</si>
  <si>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</si>
  <si>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</si>
  <si>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</si>
  <si>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</si>
  <si>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</si>
  <si>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</si>
  <si>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</si>
  <si>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</si>
  <si>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</si>
  <si>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</si>
  <si>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</si>
  <si>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</si>
  <si>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</si>
  <si>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 xml:space="preserve">2023 m. sausio 2 d. - 2025 m. gruodžio 31 d.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</si>
  <si>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</si>
  <si>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</si>
  <si>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</si>
  <si>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</si>
  <si>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 xml:space="preserve">2024 m. sausio 1 d.- 2026 m. gruodžio 31 d.              </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</si>
  <si>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</si>
  <si>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</si>
  <si>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</si>
  <si>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</si>
  <si>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 xml:space="preserve">Užsienio kalbos (anglų kalba. B2 lygis) mokymai - 24, užsienio kalbos (rusų kalba: pasienio tikrinimai) mokymai - 25, dokumentų tikrinimo ir tyrimo žinių atnaujinimo mokymai - 39, matomumo ir informavimo apie projektą priemonės - plakato (A3 formato) gamybos paslauga - 1. </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</si>
  <si>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</si>
  <si>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</si>
  <si>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</si>
  <si>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</si>
  <si>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</si>
  <si>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</si>
  <si>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</si>
  <si>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</si>
  <si>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</si>
  <si>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</si>
  <si>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</si>
  <si>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</si>
  <si>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</si>
  <si>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</si>
  <si>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</si>
  <si>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</si>
  <si>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</si>
  <si>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</si>
  <si>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</si>
  <si>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</si>
  <si>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</si>
  <si>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</si>
  <si>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</si>
  <si>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Didelio ir vidutinio galingumo vaizdo spektrinių komparatorių  (IR įranga) komplektų įsigijimas - 27 kompl., I-os kontrolės linijos dokumentų tikrinimo įrangos įsigijimas - 409 vnt., II-os kontrolės linijos dokumentų tikrinimo ir tyrimo  įrangos įsigijimas - 23 vnt.</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</si>
  <si>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</si>
  <si>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</si>
  <si>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</si>
  <si>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</si>
  <si>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</si>
  <si>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</si>
  <si>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</si>
  <si>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</si>
  <si>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</si>
  <si>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</si>
  <si>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</si>
  <si>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</si>
  <si>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</si>
  <si>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</si>
  <si>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</si>
  <si>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</si>
  <si>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</si>
  <si>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</si>
  <si>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</si>
  <si>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</si>
  <si>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</si>
  <si>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</si>
  <si>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</si>
  <si>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</si>
  <si>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</si>
  <si>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</si>
  <si>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</si>
  <si>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</si>
  <si>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</si>
  <si>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</si>
  <si>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</si>
  <si>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</si>
  <si>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</si>
  <si>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</si>
  <si>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</si>
  <si>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</si>
  <si>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</si>
  <si>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</si>
  <si>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</si>
  <si>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</si>
  <si>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</si>
  <si>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</si>
  <si>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</si>
  <si>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</si>
  <si>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</si>
  <si>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</si>
  <si>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</si>
  <si>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</si>
  <si>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</si>
  <si>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</si>
  <si>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</si>
  <si>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</si>
  <si>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</si>
  <si>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</si>
  <si>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</si>
  <si>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</si>
  <si>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</si>
  <si>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</si>
  <si>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</si>
  <si>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</si>
  <si>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</si>
  <si>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</si>
  <si>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</si>
  <si>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</si>
  <si>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</si>
  <si>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2024 m. sausio 1 d. - 2025 m. rugpjūčio 31 d.</t>
  </si>
  <si>
    <t xml:space="preserve">Įsigytų sausumos transporto priemonių skaičius, 96 vnt. </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</si>
  <si>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</si>
  <si>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</si>
  <si>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</si>
  <si>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</si>
  <si>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</si>
  <si>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</si>
  <si>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</si>
  <si>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</si>
  <si>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</si>
  <si>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0028</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</si>
  <si>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t>
  </si>
  <si>
    <t>SVVP/2023/375</t>
  </si>
  <si>
    <t>Taktiniai pareigūnų mokymai</t>
  </si>
  <si>
    <t xml:space="preserve">2024 m. kovo 1 d. - 2026 m. vasario 27 d. </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</si>
  <si>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</si>
  <si>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</si>
  <si>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</si>
  <si>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</si>
  <si>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</si>
  <si>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</si>
  <si>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</si>
  <si>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</si>
  <si>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</si>
  <si>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</si>
  <si>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</si>
  <si>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2024 m. balandžio 1 d. - 2026 m. kovo 31 d.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</si>
  <si>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</si>
  <si>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</si>
  <si>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</si>
  <si>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</si>
  <si>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Projekto tikslas - 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</si>
  <si>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2024 m. kovo 1 d. - 2025 m. gruodžio 31 d.</t>
  </si>
  <si>
    <t>Įsigytos transporto priemonės - 13 vnt. visureigių automobilių.</t>
  </si>
  <si>
    <t>Pasislėpusių asmenų aptikimo įrangos įsigijimas</t>
  </si>
  <si>
    <t>2024 m.  sausio 1 d. - 2026 m. vasario 28 d.</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</si>
  <si>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</si>
  <si>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</si>
  <si>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</si>
  <si>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</si>
  <si>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</si>
  <si>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</si>
  <si>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</si>
  <si>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</si>
  <si>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</si>
  <si>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</si>
  <si>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</si>
  <si>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</si>
  <si>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</si>
  <si>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</si>
  <si>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</si>
  <si>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</si>
  <si>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</si>
  <si>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</si>
  <si>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</si>
  <si>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</si>
  <si>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</si>
  <si>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 xml:space="preserve">2024 m. balandžio 1 d. - 2026 m. birželio 30 d.  </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</si>
  <si>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</si>
  <si>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</si>
  <si>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</si>
  <si>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</si>
  <si>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</si>
  <si>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</si>
  <si>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 xml:space="preserve">2023 m. birželio 1 d. - 2025 m. gruodžio 31 d.              </t>
  </si>
  <si>
    <t>Baigtas įgyvendinti projektas (data)</t>
  </si>
  <si>
    <t xml:space="preserve">2023 m. balandžio 1 d. - 2025 m. liepos 31 d. </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</si>
  <si>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</si>
  <si>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</si>
  <si>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</si>
  <si>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</si>
  <si>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</si>
  <si>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</si>
  <si>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</si>
  <si>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</si>
  <si>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</si>
  <si>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</si>
  <si>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</si>
  <si>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</si>
  <si>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</si>
  <si>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</si>
  <si>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</si>
  <si>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</si>
  <si>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</si>
  <si>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</si>
  <si>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</si>
  <si>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</si>
  <si>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</si>
  <si>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</si>
  <si>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</si>
  <si>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</si>
  <si>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</si>
  <si>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</si>
  <si>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</si>
  <si>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</si>
  <si>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2023 m. sausio 31 d. - 2025 m. gruodžio 31 d.</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</si>
  <si>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</si>
  <si>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</si>
  <si>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</si>
  <si>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 xml:space="preserve">2025 m. sausio 1 d. - 2027 m. birželio 30 d. </t>
  </si>
  <si>
    <t>2024-05-15</t>
  </si>
  <si>
    <t>2021 m. vasario 1 d. - 2023 m. gruodžio 31 d.</t>
  </si>
  <si>
    <t>Techninės įrangos įsigijimas - 2 vnt.;              Programinės įrangos licencijos - komplektai (4 vnt.; 36 vnt.);                                                 Integruotų sienų valdymo sistemų  prieinamumas - 99 % procentai.</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</si>
  <si>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</si>
  <si>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</si>
  <si>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</si>
  <si>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</si>
  <si>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</si>
  <si>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</si>
  <si>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</si>
  <si>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</si>
  <si>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</si>
  <si>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</si>
  <si>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</si>
  <si>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</si>
  <si>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</si>
  <si>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</si>
  <si>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2025-03-14</t>
  </si>
  <si>
    <t>UAB "Tukada"</t>
  </si>
  <si>
    <t xml:space="preserve">2023 m. liepos 1 d. - 2026 m. sausio 31 d.         </t>
  </si>
  <si>
    <t xml:space="preserve">2023 m. liepos 1 d. - 2025 m. gruodžio 31 d.                  </t>
  </si>
  <si>
    <r>
      <t xml:space="preserve">Įsigytos Supaprastinto tranzito dokumentų informacinės sistemos (STDIS) modernizavimo, vystymo ir priežiūros paslaugos - 1 kompl. Įsigytos ugniasienės - </t>
    </r>
    <r>
      <rPr>
        <sz val="10"/>
        <color rgb="FFFF0000"/>
        <rFont val="Times New Roman"/>
        <family val="1"/>
      </rPr>
      <t>11</t>
    </r>
    <r>
      <rPr>
        <sz val="10"/>
        <rFont val="Times New Roman"/>
        <family val="1"/>
        <charset val="186"/>
      </rPr>
      <t xml:space="preserve"> vnt. Įsigyta duomenų saugykla su priedais - 1 vnt. Įsigytos tarnybinės stotys su priedais ir virtualizavimo iranga ir duomenų saugykla - 5 vnt. Įsigyta rezervinio kopijavimo įranga - 3 kompl. Įsigyti nepertraukiamo maitinimo šaltiniai - </t>
    </r>
    <r>
      <rPr>
        <sz val="10"/>
        <color rgb="FFFF0000"/>
        <rFont val="Times New Roman"/>
        <family val="1"/>
      </rPr>
      <t>9</t>
    </r>
    <r>
      <rPr>
        <sz val="10"/>
        <rFont val="Times New Roman"/>
        <family val="1"/>
        <charset val="186"/>
      </rPr>
      <t xml:space="preserve"> vnt. Įsigyti nešiojamieji kompiuteriai su priedais - 35 vnt. Įsigyti stacionarūs kompiuteriai su priedais - 27 vnt. Įsigyti mobilieji telefonai su priedais - 82 vnt. Įsigyti spalviniai daugiafunkciniai įrenginiai - 5 vnt. Įsigyti rašaliniai spausdintuvai - 20 vnt. Įsigyti planšetiniai kompiuteriai - 43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t>
    </r>
  </si>
  <si>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</si>
  <si>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</si>
  <si>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</si>
  <si>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</si>
  <si>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</si>
  <si>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</si>
  <si>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</si>
  <si>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</si>
  <si>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</si>
  <si>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 2023 m. balandžio 1 d. -  2026 m. balandžio 30 d. </t>
  </si>
  <si>
    <t xml:space="preserve">2023 m. balandžio 1 d. - 2026 m. sausio 31 d.                  </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</si>
  <si>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</si>
  <si>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</si>
  <si>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</si>
  <si>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</si>
  <si>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</si>
  <si>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</si>
  <si>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</si>
  <si>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</si>
  <si>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</si>
  <si>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</si>
  <si>
    <t>Įsigytos transporto priemonės: padidinto pravažumo visureigiai automobiliai - 2 vnt., lengvieji automobiliai - 32 vnt., traktoriai su priedais - 8 vnt., mikroautobusai - 8 vnt.</t>
  </si>
  <si>
    <t xml:space="preserve"> SVVP/2024/335 </t>
  </si>
  <si>
    <t>Individualių apsaugos priemonių įsigijimas</t>
  </si>
  <si>
    <t>Aprūpinti  pareigūnus  individualiomis apsaugos priemonėmis, siekiant nustatytu laiku reaguoti ir likviduoti Specialiosios tranzito schemos ruože įvykusius incidentus, efektyviau užkardyti kelią neteisėtiems veiksmams, susijusiems su sienų kontrolės pažeidimais bei užtikrinti Tarnybos nuolatinę specialiąją parengtį. Projekto tikslui pasiekti būtina įsigyti IV lygio balistinių liemenių, dujokaukių, alkūnių ir kelių apsaugų, taktinių akinių, antiriaušinių komplektų, žiūronų, SWIR diapozono naktinio matymo prietaisą, ausinių su PTT mygtuku, naktinio matymo prietaisų (monokuliarų), transportavimo ir taktinių krepšių, reikalingų Tarnybos pajėgų greitam reagavimui į ypatingas ir ekstremaliąsias situacijas. Įsigytos individualios apsaugos priemonės padės fektyviau užkardyti kelią neteisėtiems veiksmams, susijusiems su sienų kontrolės pažeidimais bei užtikrinti Tarnybos nuolatinę specialiąją parengtį. Galutinis naudos gavėjas yra Tarnyba,  Tarnybos Vilniaus ir Kauno daliniai.</t>
  </si>
  <si>
    <t xml:space="preserve">2025 m. kovo 1 d. - 2026 m. gruodžio 31 d. </t>
  </si>
  <si>
    <t>Balistinės liemenėsIV lygio įsigijimas  90 vnt.; dujokaukės 90 vnt.;                                               alkūnių apsaugos  90 vnt.;                               kelių apsaugos 90 vnt.;                              taktiniai akiniai 90 vnt.;                      antiriaušiniai komplektai 60 vnt.;              žiūronai  16 vnt.;                                           SWIR diapozono naktinio matymo prietaisas 1vnt.;                                                           ausinių su PTT  mygtuku įsigijimas 60 vnt.; naktinio matymo prietaisai (monokuliarai) 90 vnt.;                                                   transportavimo krepšiai   90 vnt.;             taktiniai  krepšiai 16 vnt..</t>
  </si>
  <si>
    <t xml:space="preserve">2024 m. spalio 1 d. - 2027 m. gruodžio 31 d. </t>
  </si>
  <si>
    <t>SVVP/2024/1141</t>
  </si>
  <si>
    <t>1.13. KONKRETUS VEIKSMAS: Elektroninė stebėjimo sistema prie išorinės sienos (e.stebėjimas) (BMVI/2023/SA/1.1.4)</t>
  </si>
  <si>
    <t>1.14. KONKRETUS VEIKSMAS: Parama valstybėms narėms plėtojant pažangias sienas  (BMVI/2024/SA/1.5.1)</t>
  </si>
  <si>
    <t>AIS ir ETIAS nacionalinės dalies sukūrimo užbaigimas ir pritaikymas integracijai ir sąveikai su didelės apimties IT architektūra</t>
  </si>
  <si>
    <t>Nacionaliniu lygiu užbaigti dalies Atvykimo-išvykimo sistemos (toliau - AIS) ir Europos kelionių informacijos ir leidimų sistemos (toliau - ETIAS) kūrimo procesus, kad  sistemos galėtų sėkmingai pradėti veikti. Projekto sėkmingam įgyveninimui reikės: pritaikyti nacionalines sistemas, susijusias su AIS ir ETIAS arba su jomis susijusias; nupirkti AIS ir ETIAS veiklai naudojamas medžiagas ir įrangą; užbaigti ETIAS nacionalinio centro biuro įrengimą; nupirkti kitas paslaugas, susijusias su AIS ir ETIAS veikla. Įgyvendinant ankstesnius VSF sienų ir vizų priemonės remiamus projektus, buvo atnaujinta Valstybės sienos apsaugos tarnybos informacinė sistema VSATIS, užtikrinanti sąsają su centrine AIS.</t>
  </si>
  <si>
    <t>Nacionaliniu lygiu užbaigti dalies AIS ir ETIAS kūrimo procesus, kad galėtų sėkmingai pradėti veikti. Vieningoje  AIS/ETIAS sitemoje bus registruojami trečiųjų šalių piliečių asmeniniai ir biometriniai duomenys bei užsieniečių, kertančių Europos Sąjungos (toliau – ES) valstybių narių išorės sienas, atvykimo, išvykimo bei atsisakymo leisti jiems atvykti duomenys. Sistemų įdiegimas leis palaikyti nustatytą valstybės sienos teisinį režimą bei atitikti šalies narystės Europos Sąjungoje reikalaujamą sienų kontrolės lygį. Įrengti nacionalinį ETIAS padalinį ir sukurti infrastuktūrą, kuris nacionaliniu lygiu užtikrintų vieningos Europos kelionių informacijos ir leidimų sistemos darbą.</t>
  </si>
  <si>
    <t xml:space="preserve">2024 m. gegužės 1 d. - 2026 m. gruodžio 31 d.  </t>
  </si>
  <si>
    <t>SVVP/2025/332</t>
  </si>
  <si>
    <t>STS transporto priemonių įsigijimas, II etapas</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</si>
  <si>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Naujų transporto priemonių įsigijimas leis atnaujinti automobilius kinologinei veiklai, kuriais būtų aprūpintos Vilniaus PR Kenos ir Pagėgių PR Kybartų pasienio užkardos. VSAT, įgyvendindama pagrindinį uždavinį, kad sklandžiai veiktų supaprastinto tranzito schema (STS) ir būtų galima greitai sulaikyti  asmenis, įvykdžiusius neteisėtus veiksmus bei užkirsti kelią neteisėtai migracijai, privalo kasmet atnaujinti turimas transporto priemones. Šiuo metu eksploatuojama 20 vnt. automobilių kinologinei veiklai, iš kurių STS veiklą užtikrina 6 vnt.  Įgyvendinus šį projektą bus atnaujintas automobilių kinologinei veiklai  parkas ir padidintas naujų transporto priemonių kiekis, kas leis užtikrinti greitą reagavimą į galimus pažeidimus, susijusius su ES išorės sienos kontrole bei sustiprins VSAT padalinius, dirbančius su šunimis.  Šio projekto įgyvendinimo metu įsigytos transporto priemonės bus naudojamos po projekto įgyvendinamo ne mažiau kaip penkerius (5) metus Specialiosios tranzito schemos tikslams įgyvendinti</t>
  </si>
  <si>
    <t>Automobiliai kinologinei veiklai - 2 vnt</t>
  </si>
  <si>
    <t>2025 m. birželio 1 d. - 2026 m. gruodžio 31 d.</t>
  </si>
  <si>
    <t>SVVP/2025/121</t>
  </si>
  <si>
    <t>Patruliavimui skirtų transporto priemonių įsigijimas</t>
  </si>
  <si>
    <t xml:space="preserve"> 2025 m. gegužės 1 d. -  2026 m. gruodžio 31 d. </t>
  </si>
  <si>
    <t>Numatoma įsigyti patruliavimui skirtus visureigius automobilius ir padidinto pravažumo visureigius automobilius, kurie aprūpinti patrulinei veiklai reikalinga įranga, 40 vnt.</t>
  </si>
  <si>
    <t xml:space="preserve">Projekto lėšomis numatoma įsigyti patruliavimui skirtas transporto priemones.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</si>
  <si>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SVVP/2025/132</t>
  </si>
  <si>
    <t>Transporto priemonių įsigijimas, II etapas</t>
  </si>
  <si>
    <t xml:space="preserve">2025 m. gegužės 1 d. - 2026 m. gruodžio 31 d.               </t>
  </si>
  <si>
    <t>Lengvieji automobiliai - 30 vnt., automobilis degalams vežti - 1 vnt., automobiliai kinologinei veiklai - 2 vnt., automobiliai sulaikytiems asmenims vežti - 3 vnt. ir traktoriai - 6 vnt.</t>
  </si>
  <si>
    <t xml:space="preserve">Įgyvendinus šį projektą bus atnaujintos VSAT veiklai reikalingos tarnybinės transporto priemonės, kas leis efktyviai aptarnauti plaukiojimo priemones, skirtas saugoti Lietuvos valstybės sienos ruožą su Kaliningrado sritimi Kuršių mariose, padidinti automobilių panaudojimo efektyvumą, užkirsti kelią per valstybės sieną neteisėtai migracijai bei pagerinta VSAT teikiamos viešosios visuomenės apsaugos paslaugos kokybė Lietuvos pasienyje. </t>
  </si>
  <si>
    <t>2025-08-29</t>
  </si>
  <si>
    <t>UAB "Telekonta", UAB "EUROELEKTRONIKA"</t>
  </si>
  <si>
    <t>Įsigytos trumpo nuotolio  bepiločių orlaivių sistemos - 15 vnt. Įsigyta ilgo nuotolio bepilotė orlaivio sistema  - 1 vnt.</t>
  </si>
  <si>
    <t xml:space="preserve">2023 m. kovo 20 d. - 2026 m. balandžio 30 d.   </t>
  </si>
  <si>
    <t xml:space="preserve">Įsigyta 10 vnt. patrulinių automobilių su papildoma įranga, 3 vnt. patrulinių automobilių, pritaikytų kinologinei veiklai su papildoma įranga, ir 1 ilgo nuotolio vertikalaus kilimo bepiločių orlaivių sistema su mobiliu valdymo centru. Įranga registruota  į FRONTEX techninių pajėgumų rezervą pagal ES Reglamento 2019/1896 64 straipsnio 14 dalį ir dalyvaus tarptautinėse operacijose pagal dvišalius susitarimus. </t>
  </si>
  <si>
    <t>2025-10-10</t>
  </si>
  <si>
    <t>UAB "AF motors"; Edge Autonomy Riga, Ltd; UAB "Mmdd group"; UAB "DEKBERA"; UAB "Inauga"; SIA Arkada-M; UAB "ARVEKA"; UAB "Bipa"; UAB "TEKSNIJA"; NMF Production Sp. z. o. o.; 	NFM Poland; MKU GmbH; UAB "Army shop"; UAB "VARLE"; Mocevičiaus firma "Ginalas"; UAB "Kesko Senukai Lithuania";  UAB "MECO DIZAINAS";  UAB "Baltijos arsenalas"; UAB "A-Z Prekyba"; UAB "Tukada".</t>
  </si>
  <si>
    <t>2025-06-02</t>
  </si>
  <si>
    <t>Įsigytos nešiojamos išorinės sienos stebėjimo priemonės:                                                                                                         1) 20 komplektų mobilių/nešiojamų fotodaviklių; 2) 103 komplektai bepiločių orlaivių aptikimo ir bepiločių orlaivių neutralizavimo įrangos; 3) 3 bepiločių orlaivių aptikimo įrangos vienetai.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</si>
</sst>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0"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4">
    <xf numFmtId="0" fontId="0" fillId="0" borderId="0"/>
    <xf numFmtId="0" fontId="1" fillId="0" borderId="0"/>
    <xf numFmtId="0" fontId="24" fillId="0" borderId="0"/>
    <xf numFmtId="43" fontId="27" fillId="0" borderId="0" applyFont="0" applyFill="0" applyBorder="0" applyAlignment="0" applyProtection="0"/>
  </cellStyleXfs>
  <cellXfs count="439">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8" fillId="2" borderId="24" xfId="0" applyFont="1" applyFill="1" applyBorder="1" applyAlignment="1">
      <alignment horizontal="center" vertical="top" wrapText="1"/>
    </xf>
    <xf numFmtId="49" fontId="3" fillId="2" borderId="24" xfId="0" applyNumberFormat="1" applyFont="1" applyFill="1" applyBorder="1" applyAlignment="1">
      <alignment horizontal="center" vertical="top"/>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2" borderId="15" xfId="0" applyFont="1" applyFill="1" applyBorder="1" applyAlignment="1">
      <alignment horizontal="left" vertical="top"/>
    </xf>
    <xf numFmtId="0" fontId="8" fillId="0" borderId="0" xfId="0" applyFont="1" applyAlignment="1">
      <alignment horizontal="center" vertical="top" wrapText="1"/>
    </xf>
    <xf numFmtId="0" fontId="7" fillId="2" borderId="36" xfId="0" applyFont="1" applyFill="1" applyBorder="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3" fontId="8" fillId="0" borderId="5" xfId="3" applyFont="1" applyFill="1" applyBorder="1" applyAlignment="1">
      <alignment horizontal="left" vertical="top"/>
    </xf>
    <xf numFmtId="0" fontId="7" fillId="2" borderId="7" xfId="0" applyFont="1" applyFill="1" applyBorder="1" applyAlignment="1">
      <alignment horizontal="center" vertical="top" wrapText="1"/>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5" xfId="0" applyFont="1" applyBorder="1" applyAlignment="1">
      <alignment vertical="top"/>
    </xf>
    <xf numFmtId="49" fontId="3" fillId="0" borderId="5" xfId="0" applyNumberFormat="1" applyFont="1" applyBorder="1" applyAlignment="1">
      <alignment horizontal="left" vertical="top" wrapText="1"/>
    </xf>
    <xf numFmtId="49" fontId="21" fillId="0" borderId="5" xfId="1" applyNumberFormat="1" applyFont="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top"/>
    </xf>
    <xf numFmtId="165" fontId="8" fillId="0" borderId="0" xfId="0" applyNumberFormat="1" applyFont="1" applyAlignment="1">
      <alignment horizontal="center" vertical="top"/>
    </xf>
    <xf numFmtId="164" fontId="8" fillId="0" borderId="0" xfId="0" applyNumberFormat="1" applyFont="1" applyAlignment="1">
      <alignment horizontal="center" vertical="top"/>
    </xf>
    <xf numFmtId="49" fontId="3" fillId="0" borderId="0" xfId="0" applyNumberFormat="1" applyFont="1" applyAlignment="1">
      <alignment horizontal="center" vertical="top" wrapText="1"/>
    </xf>
    <xf numFmtId="0" fontId="3" fillId="4" borderId="19" xfId="0" applyFont="1" applyFill="1" applyBorder="1" applyAlignment="1">
      <alignment horizontal="center" vertical="top" wrapText="1"/>
    </xf>
    <xf numFmtId="49" fontId="8" fillId="2" borderId="20" xfId="0" applyNumberFormat="1"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4" xfId="0" applyFont="1" applyFill="1" applyBorder="1" applyAlignment="1">
      <alignment horizontal="center"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8" fillId="0" borderId="20" xfId="0" applyNumberFormat="1" applyFont="1" applyBorder="1" applyAlignment="1">
      <alignment horizontal="center" vertical="top" wrapText="1"/>
    </xf>
    <xf numFmtId="4" fontId="8" fillId="0" borderId="19" xfId="0" applyNumberFormat="1" applyFont="1" applyBorder="1" applyAlignment="1">
      <alignment horizontal="center" vertical="top" wrapText="1"/>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164" fontId="8" fillId="0" borderId="10" xfId="0" applyNumberFormat="1" applyFont="1" applyBorder="1" applyAlignment="1">
      <alignment horizontal="center" vertical="top"/>
    </xf>
    <xf numFmtId="164" fontId="8" fillId="0" borderId="33" xfId="0" applyNumberFormat="1" applyFont="1" applyBorder="1" applyAlignment="1">
      <alignment horizontal="center" vertical="top"/>
    </xf>
    <xf numFmtId="164" fontId="8" fillId="0" borderId="1" xfId="0" applyNumberFormat="1" applyFont="1" applyBorder="1" applyAlignment="1">
      <alignment horizontal="center" vertical="top"/>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5" xfId="0" applyFont="1" applyFill="1" applyBorder="1" applyAlignment="1">
      <alignment horizontal="center" vertical="top" wrapText="1"/>
    </xf>
    <xf numFmtId="165" fontId="8" fillId="0" borderId="31" xfId="0" applyNumberFormat="1" applyFont="1" applyBorder="1" applyAlignment="1">
      <alignment horizontal="center" vertical="top"/>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0" fontId="0" fillId="0" borderId="7" xfId="0" applyBorder="1" applyAlignment="1">
      <alignment horizontal="center" vertical="top" wrapText="1"/>
    </xf>
    <xf numFmtId="165" fontId="8" fillId="0" borderId="1" xfId="0" applyNumberFormat="1" applyFont="1" applyBorder="1" applyAlignment="1">
      <alignment horizontal="center" vertical="top"/>
    </xf>
    <xf numFmtId="0" fontId="3" fillId="0" borderId="16" xfId="0" applyFont="1" applyBorder="1" applyAlignment="1">
      <alignment horizontal="center" vertical="top" wrapText="1"/>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19" xfId="0" applyFont="1" applyBorder="1" applyAlignment="1">
      <alignment horizontal="center" vertical="top" wrapText="1"/>
    </xf>
    <xf numFmtId="0" fontId="3" fillId="0" borderId="5" xfId="0" applyFont="1" applyBorder="1" applyAlignment="1">
      <alignment horizontal="center" vertical="top" wrapText="1"/>
    </xf>
    <xf numFmtId="0" fontId="3" fillId="0" borderId="5" xfId="0" applyFont="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165" fontId="8" fillId="0" borderId="15" xfId="0" applyNumberFormat="1" applyFont="1" applyBorder="1" applyAlignment="1">
      <alignment horizontal="center" vertical="top" wrapText="1"/>
    </xf>
    <xf numFmtId="0" fontId="7" fillId="0" borderId="15" xfId="0" applyFont="1" applyBorder="1" applyAlignment="1">
      <alignment horizontal="left" vertical="top" wrapText="1"/>
    </xf>
    <xf numFmtId="0" fontId="0" fillId="0" borderId="17" xfId="0" applyBorder="1" applyAlignment="1">
      <alignment horizontal="left" vertical="top" wrapText="1"/>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8" fillId="2" borderId="5" xfId="0" applyFont="1" applyFill="1" applyBorder="1" applyAlignment="1">
      <alignment horizontal="left" vertical="top" wrapText="1"/>
    </xf>
    <xf numFmtId="4" fontId="8" fillId="2" borderId="5" xfId="0" applyNumberFormat="1" applyFont="1" applyFill="1" applyBorder="1" applyAlignment="1">
      <alignment horizontal="center"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8" fillId="0" borderId="5" xfId="0" applyFont="1" applyBorder="1" applyAlignment="1">
      <alignment horizontal="left" vertical="top" wrapText="1"/>
    </xf>
    <xf numFmtId="4" fontId="8" fillId="2" borderId="0" xfId="0" applyNumberFormat="1" applyFont="1" applyFill="1" applyAlignment="1">
      <alignment horizontal="center" vertical="top" wrapText="1"/>
    </xf>
    <xf numFmtId="4" fontId="8" fillId="2" borderId="23" xfId="0" applyNumberFormat="1" applyFont="1" applyFill="1" applyBorder="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8" fillId="2" borderId="24" xfId="0" applyFont="1" applyFill="1" applyBorder="1" applyAlignment="1">
      <alignment horizontal="left" vertical="top" wrapText="1"/>
    </xf>
    <xf numFmtId="0" fontId="3" fillId="2" borderId="22" xfId="0" applyFont="1" applyFill="1" applyBorder="1" applyAlignment="1">
      <alignment horizontal="center" vertical="top" wrapText="1"/>
    </xf>
    <xf numFmtId="0" fontId="3" fillId="2" borderId="27" xfId="0" applyFont="1" applyFill="1" applyBorder="1" applyAlignment="1">
      <alignment horizontal="center" vertical="top" wrapText="1"/>
    </xf>
    <xf numFmtId="0" fontId="15" fillId="3" borderId="15" xfId="0" applyFont="1" applyFill="1" applyBorder="1" applyAlignment="1">
      <alignment horizontal="center" vertical="top" wrapText="1"/>
    </xf>
    <xf numFmtId="0" fontId="15"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8" fillId="2" borderId="15"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3" fillId="0" borderId="5" xfId="0" applyFont="1" applyBorder="1" applyAlignment="1">
      <alignment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19" xfId="0" applyFont="1" applyBorder="1" applyAlignment="1">
      <alignment horizontal="center" vertical="top" wrapText="1"/>
    </xf>
    <xf numFmtId="0" fontId="8" fillId="2" borderId="5" xfId="0" applyFont="1" applyFill="1" applyBorder="1" applyAlignment="1">
      <alignment horizontal="center" vertical="top" wrapText="1"/>
    </xf>
    <xf numFmtId="0" fontId="2" fillId="3" borderId="5" xfId="0" applyFont="1" applyFill="1" applyBorder="1" applyAlignment="1">
      <alignment horizontal="center" vertical="center" wrapText="1"/>
    </xf>
    <xf numFmtId="0" fontId="3" fillId="0" borderId="22" xfId="0" applyFont="1" applyBorder="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22" xfId="0" applyFont="1" applyBorder="1" applyAlignment="1">
      <alignment horizontal="center" vertical="top" wrapText="1"/>
    </xf>
    <xf numFmtId="0" fontId="3" fillId="0" borderId="0" xfId="0" applyFont="1" applyAlignment="1">
      <alignment horizontal="center" vertical="top" wrapText="1"/>
    </xf>
    <xf numFmtId="0" fontId="3" fillId="0" borderId="27" xfId="0" applyFont="1" applyBorder="1" applyAlignment="1">
      <alignment horizontal="center" vertical="top" wrapText="1"/>
    </xf>
    <xf numFmtId="4" fontId="8" fillId="2" borderId="25" xfId="0" applyNumberFormat="1" applyFont="1" applyFill="1" applyBorder="1" applyAlignment="1">
      <alignment horizontal="center" vertical="top" wrapText="1"/>
    </xf>
    <xf numFmtId="0" fontId="8" fillId="0" borderId="5" xfId="0" applyFont="1" applyBorder="1" applyAlignment="1">
      <alignment vertical="top" wrapText="1"/>
    </xf>
    <xf numFmtId="164" fontId="8" fillId="0" borderId="5" xfId="0" applyNumberFormat="1" applyFont="1" applyBorder="1" applyAlignment="1">
      <alignment horizontal="center" vertical="top" wrapText="1"/>
    </xf>
    <xf numFmtId="4" fontId="8" fillId="0" borderId="5" xfId="0" applyNumberFormat="1" applyFont="1" applyBorder="1" applyAlignment="1">
      <alignment horizontal="center" vertical="top" wrapText="1"/>
    </xf>
    <xf numFmtId="0" fontId="3" fillId="0" borderId="5" xfId="0" applyFont="1" applyBorder="1" applyAlignment="1">
      <alignment vertical="top"/>
    </xf>
    <xf numFmtId="0" fontId="8" fillId="0" borderId="5" xfId="0" applyFont="1" applyBorder="1" applyAlignment="1">
      <alignment horizontal="center"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21" fillId="0" borderId="5" xfId="0" applyFont="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4" fillId="2" borderId="0" xfId="0" applyFont="1" applyFill="1" applyAlignment="1">
      <alignment horizontal="center" vertical="center"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0" fillId="0" borderId="5" xfId="0" applyBorder="1" applyAlignment="1">
      <alignment horizontal="center" vertical="top" wrapText="1"/>
    </xf>
    <xf numFmtId="4" fontId="8" fillId="0" borderId="15" xfId="0" applyNumberFormat="1" applyFont="1" applyBorder="1" applyAlignment="1">
      <alignment horizontal="center" vertical="top" wrapText="1"/>
    </xf>
    <xf numFmtId="4" fontId="8" fillId="0" borderId="17" xfId="0" applyNumberFormat="1" applyFont="1"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4" fontId="3" fillId="2" borderId="20" xfId="0" applyNumberFormat="1" applyFont="1" applyFill="1" applyBorder="1" applyAlignment="1">
      <alignment horizontal="center" vertical="top"/>
    </xf>
    <xf numFmtId="4" fontId="3" fillId="2" borderId="19" xfId="0" applyNumberFormat="1" applyFont="1" applyFill="1" applyBorder="1" applyAlignment="1">
      <alignment horizontal="center" vertical="top"/>
    </xf>
    <xf numFmtId="0" fontId="0" fillId="0" borderId="16" xfId="0" applyBorder="1" applyAlignment="1">
      <alignment horizontal="left" vertical="top" wrapText="1"/>
    </xf>
    <xf numFmtId="164" fontId="8" fillId="0" borderId="15" xfId="0" applyNumberFormat="1" applyFont="1" applyBorder="1" applyAlignment="1">
      <alignment vertical="top"/>
    </xf>
    <xf numFmtId="0" fontId="0" fillId="0" borderId="17" xfId="0" applyBorder="1" applyAlignment="1">
      <alignment vertical="top"/>
    </xf>
    <xf numFmtId="165" fontId="8" fillId="0" borderId="15" xfId="0" applyNumberFormat="1" applyFont="1" applyBorder="1" applyAlignment="1">
      <alignment horizontal="center" vertical="top"/>
    </xf>
    <xf numFmtId="0" fontId="0" fillId="0" borderId="17" xfId="0" applyBorder="1" applyAlignment="1">
      <alignment horizontal="center" vertical="top"/>
    </xf>
    <xf numFmtId="164" fontId="8" fillId="0" borderId="15" xfId="0" applyNumberFormat="1" applyFont="1" applyBorder="1" applyAlignment="1">
      <alignment horizontal="center" vertical="top"/>
    </xf>
    <xf numFmtId="0" fontId="3" fillId="2" borderId="0" xfId="0" applyFont="1" applyFill="1" applyAlignment="1">
      <alignment horizontal="left" vertical="top" shrinkToFit="1"/>
    </xf>
    <xf numFmtId="0" fontId="8" fillId="0" borderId="1" xfId="0" applyFont="1" applyBorder="1" applyAlignment="1">
      <alignment horizontal="left"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4" fontId="8" fillId="0" borderId="18" xfId="0" applyNumberFormat="1" applyFont="1" applyBorder="1" applyAlignment="1">
      <alignment horizontal="center" vertical="top"/>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0" fontId="8" fillId="0" borderId="6" xfId="0" applyFont="1" applyBorder="1" applyAlignment="1">
      <alignment horizontal="left" vertical="top" wrapText="1"/>
    </xf>
    <xf numFmtId="164" fontId="8" fillId="0" borderId="11" xfId="0" applyNumberFormat="1" applyFont="1" applyBorder="1" applyAlignment="1">
      <alignment horizontal="center" vertical="top"/>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5" fontId="8" fillId="0" borderId="7" xfId="0" applyNumberFormat="1" applyFont="1" applyBorder="1" applyAlignment="1">
      <alignment horizontal="center" vertical="top" wrapText="1"/>
    </xf>
    <xf numFmtId="0" fontId="8" fillId="0" borderId="35" xfId="0" applyFont="1" applyBorder="1" applyAlignment="1">
      <alignment horizontal="left" vertical="top" wrapText="1"/>
    </xf>
    <xf numFmtId="164" fontId="8" fillId="0" borderId="7" xfId="0" applyNumberFormat="1" applyFont="1" applyBorder="1" applyAlignment="1">
      <alignment horizontal="center" vertical="top" wrapText="1"/>
    </xf>
    <xf numFmtId="164" fontId="8" fillId="0" borderId="32" xfId="0" applyNumberFormat="1" applyFont="1" applyBorder="1" applyAlignment="1">
      <alignment vertical="top"/>
    </xf>
    <xf numFmtId="164" fontId="8" fillId="0" borderId="26" xfId="0" applyNumberFormat="1" applyFont="1" applyBorder="1" applyAlignment="1">
      <alignment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164" fontId="8" fillId="0" borderId="3"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4" fontId="8" fillId="2" borderId="10" xfId="0" applyNumberFormat="1" applyFont="1" applyFill="1" applyBorder="1" applyAlignment="1">
      <alignment horizontal="center" vertical="top" wrapText="1"/>
    </xf>
    <xf numFmtId="4" fontId="8" fillId="2" borderId="11" xfId="0" applyNumberFormat="1" applyFont="1" applyFill="1" applyBorder="1" applyAlignment="1">
      <alignment horizontal="center" vertical="top" wrapText="1"/>
    </xf>
    <xf numFmtId="0" fontId="3" fillId="2" borderId="5" xfId="0" applyFont="1" applyFill="1" applyBorder="1" applyAlignment="1">
      <alignment horizontal="left"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0" fontId="10" fillId="2" borderId="5" xfId="0" applyFont="1" applyFill="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12" fillId="0" borderId="1" xfId="0" applyFont="1" applyBorder="1" applyAlignment="1">
      <alignment horizontal="left"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0" fontId="3" fillId="0" borderId="5" xfId="0" applyFont="1" applyBorder="1" applyAlignment="1">
      <alignment horizontal="lef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0" fontId="8" fillId="2" borderId="8" xfId="0" applyFont="1" applyFill="1" applyBorder="1" applyAlignment="1">
      <alignment horizontal="left" vertical="top" wrapText="1"/>
    </xf>
    <xf numFmtId="4" fontId="8" fillId="0" borderId="8" xfId="0" applyNumberFormat="1" applyFont="1" applyBorder="1" applyAlignment="1">
      <alignment horizontal="center" vertical="top" wrapText="1"/>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0" fontId="10" fillId="0" borderId="5" xfId="0" applyFont="1" applyBorder="1" applyAlignment="1">
      <alignment horizontal="center" vertical="top" wrapText="1"/>
    </xf>
    <xf numFmtId="0" fontId="7" fillId="2" borderId="5" xfId="0" applyFont="1" applyFill="1" applyBorder="1" applyAlignment="1">
      <alignment horizontal="left" vertical="top" wrapText="1"/>
    </xf>
    <xf numFmtId="164" fontId="8" fillId="0" borderId="5" xfId="0" applyNumberFormat="1" applyFont="1" applyBorder="1" applyAlignment="1">
      <alignment horizontal="center" vertical="top"/>
    </xf>
    <xf numFmtId="164" fontId="8" fillId="2" borderId="5" xfId="0" applyNumberFormat="1" applyFont="1" applyFill="1" applyBorder="1" applyAlignment="1">
      <alignment horizontal="center" vertical="top"/>
    </xf>
    <xf numFmtId="0" fontId="7" fillId="0" borderId="5" xfId="0" applyFont="1" applyBorder="1" applyAlignment="1">
      <alignment horizontal="left" vertical="top" wrapText="1"/>
    </xf>
    <xf numFmtId="0" fontId="8" fillId="2" borderId="21" xfId="0" applyFont="1" applyFill="1" applyBorder="1" applyAlignment="1">
      <alignment horizontal="center" vertical="top" wrapText="1"/>
    </xf>
    <xf numFmtId="0" fontId="8"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0" fontId="8" fillId="2" borderId="26" xfId="0" applyFont="1" applyFill="1" applyBorder="1" applyAlignment="1">
      <alignment horizontal="left"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4" fontId="21" fillId="0" borderId="39" xfId="0" applyNumberFormat="1" applyFont="1" applyBorder="1" applyAlignment="1">
      <alignment horizontal="center" vertical="top"/>
    </xf>
    <xf numFmtId="4" fontId="21" fillId="0" borderId="40" xfId="0" applyNumberFormat="1" applyFont="1" applyBorder="1" applyAlignment="1">
      <alignment horizontal="center" vertical="top"/>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164" fontId="8" fillId="2" borderId="5" xfId="0" applyNumberFormat="1" applyFont="1" applyFill="1" applyBorder="1" applyAlignment="1">
      <alignment horizontal="center" vertical="top" wrapText="1"/>
    </xf>
    <xf numFmtId="0" fontId="21" fillId="0" borderId="5" xfId="1" applyFont="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0" fontId="0" fillId="0" borderId="30" xfId="0" applyBorder="1" applyAlignment="1">
      <alignment horizontal="left" vertical="top" wrapText="1"/>
    </xf>
    <xf numFmtId="0" fontId="0" fillId="0" borderId="28" xfId="0" applyBorder="1" applyAlignment="1">
      <alignment horizontal="left" vertical="top" wrapText="1"/>
    </xf>
    <xf numFmtId="0" fontId="3" fillId="0" borderId="30"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0" fontId="5" fillId="2" borderId="29" xfId="0" applyFont="1" applyFill="1" applyBorder="1" applyAlignment="1">
      <alignment vertical="top" wrapText="1"/>
    </xf>
    <xf numFmtId="0" fontId="5" fillId="0" borderId="28" xfId="0" applyFont="1" applyBorder="1" applyAlignment="1">
      <alignment vertical="top" wrapText="1"/>
    </xf>
    <xf numFmtId="0" fontId="11"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4" fontId="21" fillId="0" borderId="37" xfId="0" applyNumberFormat="1" applyFont="1" applyBorder="1" applyAlignment="1">
      <alignment horizontal="center" vertical="top"/>
    </xf>
    <xf numFmtId="4" fontId="21" fillId="0" borderId="38" xfId="0" applyNumberFormat="1" applyFont="1" applyBorder="1" applyAlignment="1">
      <alignment horizontal="center" vertical="top"/>
    </xf>
    <xf numFmtId="0" fontId="8" fillId="0" borderId="14" xfId="0" applyFont="1" applyBorder="1" applyAlignment="1">
      <alignment horizontal="center"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0" fontId="25" fillId="4" borderId="15" xfId="0" applyFont="1" applyFill="1" applyBorder="1" applyAlignment="1">
      <alignment horizontal="left" vertical="top" wrapText="1"/>
    </xf>
    <xf numFmtId="0" fontId="25" fillId="4" borderId="16" xfId="0" applyFont="1" applyFill="1" applyBorder="1" applyAlignment="1">
      <alignment horizontal="left" vertical="top" wrapText="1"/>
    </xf>
    <xf numFmtId="0" fontId="25" fillId="4" borderId="17" xfId="0" applyFont="1" applyFill="1" applyBorder="1" applyAlignment="1">
      <alignment horizontal="left" vertical="top" wrapText="1"/>
    </xf>
    <xf numFmtId="0" fontId="3" fillId="0" borderId="5" xfId="0" applyFont="1" applyFill="1" applyBorder="1" applyAlignment="1">
      <alignment horizontal="center" vertical="top" wrapText="1"/>
    </xf>
    <xf numFmtId="0" fontId="8" fillId="0" borderId="15"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4" fontId="8" fillId="0" borderId="15" xfId="0" applyNumberFormat="1" applyFont="1" applyFill="1" applyBorder="1" applyAlignment="1">
      <alignment horizontal="center" vertical="top" wrapText="1"/>
    </xf>
    <xf numFmtId="4" fontId="8" fillId="0" borderId="17"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6" xfId="0" applyFont="1" applyFill="1" applyBorder="1" applyAlignment="1">
      <alignment horizontal="center" vertical="top" wrapText="1"/>
    </xf>
    <xf numFmtId="0" fontId="8" fillId="0" borderId="17" xfId="0" applyFont="1" applyFill="1" applyBorder="1" applyAlignment="1">
      <alignment horizontal="center" vertical="top" wrapText="1"/>
    </xf>
    <xf numFmtId="49" fontId="8" fillId="0" borderId="5"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0" fontId="8" fillId="0" borderId="5" xfId="0" applyFont="1" applyFill="1" applyBorder="1" applyAlignment="1">
      <alignment horizontal="left" vertical="top" wrapText="1"/>
    </xf>
    <xf numFmtId="0" fontId="3" fillId="0" borderId="15" xfId="0" applyFont="1" applyFill="1" applyBorder="1" applyAlignment="1">
      <alignment horizontal="center" vertical="top" wrapText="1"/>
    </xf>
    <xf numFmtId="0" fontId="8" fillId="0" borderId="8" xfId="0" applyFont="1" applyFill="1" applyBorder="1" applyAlignment="1">
      <alignment horizontal="center" vertical="top" wrapText="1"/>
    </xf>
    <xf numFmtId="49" fontId="8" fillId="0" borderId="15" xfId="0" applyNumberFormat="1" applyFont="1" applyFill="1" applyBorder="1" applyAlignment="1">
      <alignment horizontal="center" vertical="top" wrapText="1"/>
    </xf>
    <xf numFmtId="0" fontId="7" fillId="0" borderId="20"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19" xfId="0" applyFont="1" applyFill="1" applyBorder="1" applyAlignment="1">
      <alignment horizontal="left" vertical="top" wrapText="1"/>
    </xf>
    <xf numFmtId="49" fontId="3" fillId="0" borderId="15" xfId="0" applyNumberFormat="1" applyFont="1" applyFill="1" applyBorder="1" applyAlignment="1">
      <alignment horizontal="center" vertical="top"/>
    </xf>
    <xf numFmtId="49" fontId="3" fillId="0" borderId="5" xfId="0" applyNumberFormat="1" applyFont="1" applyFill="1" applyBorder="1" applyAlignment="1">
      <alignment horizontal="left" vertical="top" wrapText="1"/>
    </xf>
    <xf numFmtId="0" fontId="3" fillId="0" borderId="19" xfId="0" applyFont="1" applyFill="1" applyBorder="1" applyAlignment="1">
      <alignment horizontal="center" vertical="top" wrapText="1"/>
    </xf>
    <xf numFmtId="0" fontId="7" fillId="0" borderId="15" xfId="0" applyFont="1" applyFill="1" applyBorder="1" applyAlignment="1">
      <alignment horizontal="left" vertical="top" wrapText="1"/>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165" fontId="8" fillId="0" borderId="15" xfId="0" applyNumberFormat="1" applyFont="1" applyFill="1" applyBorder="1" applyAlignment="1">
      <alignment horizontal="center" vertical="top" wrapText="1"/>
    </xf>
    <xf numFmtId="0" fontId="0" fillId="0" borderId="17" xfId="0" applyFill="1" applyBorder="1" applyAlignment="1">
      <alignment horizontal="center" vertical="top" wrapText="1"/>
    </xf>
    <xf numFmtId="0" fontId="3" fillId="0" borderId="15" xfId="0" applyFont="1" applyFill="1" applyBorder="1" applyAlignment="1">
      <alignment horizontal="center" vertical="top" wrapText="1"/>
    </xf>
    <xf numFmtId="0" fontId="0" fillId="0" borderId="16" xfId="0"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5" xfId="0" applyNumberFormat="1" applyFont="1" applyFill="1" applyBorder="1" applyAlignment="1">
      <alignment horizontal="center" vertical="top"/>
    </xf>
    <xf numFmtId="0" fontId="5" fillId="0" borderId="5" xfId="0" applyFont="1" applyFill="1" applyBorder="1" applyAlignment="1">
      <alignment vertical="top"/>
    </xf>
    <xf numFmtId="0" fontId="3" fillId="0" borderId="8" xfId="0" applyFont="1" applyFill="1" applyBorder="1" applyAlignment="1">
      <alignment horizontal="center"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center" vertical="top" wrapText="1"/>
    </xf>
    <xf numFmtId="49" fontId="3" fillId="0" borderId="8" xfId="0" applyNumberFormat="1" applyFont="1" applyFill="1" applyBorder="1" applyAlignment="1">
      <alignment horizontal="center" vertical="top"/>
    </xf>
    <xf numFmtId="0" fontId="5" fillId="0" borderId="5" xfId="0" applyFont="1" applyFill="1" applyBorder="1" applyAlignment="1">
      <alignment horizontal="left" vertical="top" wrapText="1"/>
    </xf>
    <xf numFmtId="0" fontId="8" fillId="0" borderId="8" xfId="0" applyFont="1" applyFill="1" applyBorder="1" applyAlignment="1">
      <alignment horizontal="left" vertical="top" wrapText="1"/>
    </xf>
    <xf numFmtId="4" fontId="8" fillId="0" borderId="8" xfId="0" applyNumberFormat="1" applyFont="1" applyFill="1" applyBorder="1" applyAlignment="1">
      <alignment horizontal="center" vertical="top" wrapText="1"/>
    </xf>
    <xf numFmtId="0" fontId="8" fillId="0" borderId="8" xfId="0" applyFont="1" applyFill="1" applyBorder="1" applyAlignment="1">
      <alignment horizontal="center" vertical="top" wrapText="1"/>
    </xf>
    <xf numFmtId="0" fontId="21" fillId="0" borderId="20" xfId="0" applyFont="1" applyFill="1" applyBorder="1" applyAlignment="1">
      <alignment horizontal="left" vertical="top" wrapText="1"/>
    </xf>
    <xf numFmtId="0" fontId="21"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0" xfId="0"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19" xfId="0" applyFont="1" applyFill="1" applyBorder="1" applyAlignment="1">
      <alignment horizontal="center" vertical="top" wrapText="1"/>
    </xf>
    <xf numFmtId="49" fontId="8" fillId="0" borderId="8" xfId="0" applyNumberFormat="1" applyFont="1" applyFill="1" applyBorder="1" applyAlignment="1">
      <alignment horizontal="center" vertical="top"/>
    </xf>
    <xf numFmtId="49" fontId="8" fillId="0" borderId="5" xfId="0" applyNumberFormat="1" applyFont="1" applyFill="1" applyBorder="1" applyAlignment="1">
      <alignment horizontal="center" vertical="top"/>
    </xf>
    <xf numFmtId="0" fontId="3" fillId="0" borderId="5" xfId="0" applyFont="1" applyFill="1" applyBorder="1" applyAlignment="1">
      <alignment horizontal="left" vertical="top" wrapText="1"/>
    </xf>
  </cellXfs>
  <cellStyles count="4">
    <cellStyle name="Įprastas" xfId="0" builtinId="0" customBuiltin="1"/>
    <cellStyle name="Įprastas 2" xfId="1" xr:uid="{20EEE329-380D-46E2-ADA3-74EC4FD8913F}"/>
    <cellStyle name="Kablelis" xfId="3" builtinId="3"/>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4"/>
  <sheetViews>
    <sheetView tabSelected="1" zoomScale="90" zoomScaleNormal="90" workbookViewId="0">
      <pane xSplit="1" ySplit="6" topLeftCell="B86" activePane="bottomRight" state="frozen"/>
      <selection pane="topRight" activeCell="B1" sqref="B1"/>
      <selection pane="bottomLeft" activeCell="A7" sqref="A7"/>
      <selection pane="bottomRight" activeCell="AA88" sqref="AA88"/>
    </sheetView>
  </sheetViews>
  <sheetFormatPr defaultColWidth="9.1796875" defaultRowHeight="14.5" x14ac:dyDescent="0.35"/>
  <cols>
    <col min="1" max="1" width="2.81640625" style="1" customWidth="1"/>
    <col min="2" max="2" width="15.81640625" style="1" customWidth="1"/>
    <col min="3" max="4" width="9.1796875" style="1" customWidth="1"/>
    <col min="5" max="5" width="10.81640625" style="1" customWidth="1"/>
    <col min="6" max="6" width="6.1796875" style="1" customWidth="1"/>
    <col min="7" max="7" width="10.453125" style="1" customWidth="1"/>
    <col min="8" max="8" width="7.1796875" style="1" customWidth="1"/>
    <col min="9" max="9" width="6.81640625" style="1" customWidth="1"/>
    <col min="10" max="10" width="8.453125" style="1" customWidth="1"/>
    <col min="11" max="11" width="9.1796875" style="1" customWidth="1"/>
    <col min="12" max="12" width="17.453125" style="1" customWidth="1"/>
    <col min="13" max="13" width="9.1796875" style="1" customWidth="1"/>
    <col min="14" max="14" width="40" style="1" customWidth="1"/>
    <col min="15" max="15" width="9.1796875" style="1"/>
    <col min="16" max="16" width="10.1796875" style="1" customWidth="1"/>
    <col min="17" max="17" width="18.81640625" style="1" customWidth="1"/>
    <col min="18" max="18" width="5.81640625" style="1" customWidth="1"/>
    <col min="19" max="19" width="5" style="1" customWidth="1"/>
    <col min="20" max="20" width="8.81640625" style="1" customWidth="1"/>
    <col min="21" max="21" width="9.1796875" style="1"/>
    <col min="22" max="22" width="9.81640625" style="1" customWidth="1"/>
    <col min="23" max="23" width="13.453125" style="1" customWidth="1"/>
    <col min="24" max="24" width="13" style="1" customWidth="1"/>
    <col min="25" max="25" width="12.1796875" style="1" customWidth="1"/>
    <col min="26" max="27" width="11.1796875" style="1" customWidth="1"/>
    <col min="28" max="28" width="24.54296875" style="1" customWidth="1"/>
    <col min="29" max="16384" width="9.1796875" style="1"/>
  </cols>
  <sheetData>
    <row r="1" spans="1:28" x14ac:dyDescent="0.35">
      <c r="B1" s="2"/>
      <c r="C1" s="2"/>
      <c r="D1" s="2"/>
      <c r="E1" s="2"/>
      <c r="F1" s="2"/>
      <c r="G1" s="2"/>
      <c r="H1" s="2"/>
      <c r="I1" s="2"/>
      <c r="J1" s="2"/>
      <c r="K1" s="2"/>
      <c r="L1" s="2"/>
    </row>
    <row r="2" spans="1:28" ht="29.9" customHeight="1" x14ac:dyDescent="0.35">
      <c r="A2" s="233" t="s">
        <v>21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71"/>
      <c r="AB2" s="71"/>
    </row>
    <row r="3" spans="1:28" x14ac:dyDescent="0.35">
      <c r="B3" s="2"/>
      <c r="C3" s="2"/>
      <c r="D3" s="2"/>
      <c r="E3" s="2"/>
      <c r="F3" s="2"/>
      <c r="G3" s="2"/>
      <c r="H3" s="2"/>
      <c r="I3" s="2"/>
      <c r="J3" s="2"/>
      <c r="K3" s="2"/>
      <c r="L3" s="2"/>
    </row>
    <row r="4" spans="1:28" ht="15" customHeight="1" x14ac:dyDescent="0.35">
      <c r="A4" s="308"/>
      <c r="B4" s="244" t="s">
        <v>4</v>
      </c>
      <c r="C4" s="314" t="s">
        <v>5</v>
      </c>
      <c r="D4" s="314"/>
      <c r="E4" s="314"/>
      <c r="F4" s="244" t="s">
        <v>0</v>
      </c>
      <c r="G4" s="244"/>
      <c r="H4" s="244"/>
      <c r="I4" s="244"/>
      <c r="J4" s="244"/>
      <c r="K4" s="244"/>
      <c r="L4" s="244" t="s">
        <v>13</v>
      </c>
      <c r="M4" s="243" t="s">
        <v>79</v>
      </c>
      <c r="N4" s="243"/>
      <c r="O4" s="196" t="s">
        <v>334</v>
      </c>
      <c r="P4" s="196"/>
      <c r="Q4" s="196"/>
      <c r="R4" s="185" t="s">
        <v>80</v>
      </c>
      <c r="S4" s="185"/>
      <c r="T4" s="185"/>
      <c r="U4" s="197" t="s">
        <v>81</v>
      </c>
      <c r="V4" s="197"/>
      <c r="W4" s="196" t="s">
        <v>153</v>
      </c>
      <c r="X4" s="196"/>
      <c r="Y4" s="196"/>
      <c r="Z4" s="196"/>
      <c r="AA4" s="195" t="s">
        <v>271</v>
      </c>
      <c r="AB4" s="196" t="s">
        <v>310</v>
      </c>
    </row>
    <row r="5" spans="1:28" ht="18.649999999999999" customHeight="1" x14ac:dyDescent="0.35">
      <c r="A5" s="309"/>
      <c r="B5" s="244"/>
      <c r="C5" s="314"/>
      <c r="D5" s="314"/>
      <c r="E5" s="314"/>
      <c r="F5" s="313" t="s">
        <v>3</v>
      </c>
      <c r="G5" s="313"/>
      <c r="H5" s="244" t="s">
        <v>1</v>
      </c>
      <c r="I5" s="244"/>
      <c r="J5" s="313" t="s">
        <v>2</v>
      </c>
      <c r="K5" s="313"/>
      <c r="L5" s="244"/>
      <c r="M5" s="243"/>
      <c r="N5" s="243"/>
      <c r="O5" s="196"/>
      <c r="P5" s="196"/>
      <c r="Q5" s="196"/>
      <c r="R5" s="185"/>
      <c r="S5" s="185"/>
      <c r="T5" s="185"/>
      <c r="U5" s="197"/>
      <c r="V5" s="197"/>
      <c r="W5" s="196"/>
      <c r="X5" s="196"/>
      <c r="Y5" s="196"/>
      <c r="Z5" s="196"/>
      <c r="AA5" s="195"/>
      <c r="AB5" s="196"/>
    </row>
    <row r="6" spans="1:28" ht="48.65" customHeight="1" x14ac:dyDescent="0.35">
      <c r="A6" s="310"/>
      <c r="B6" s="244"/>
      <c r="C6" s="314"/>
      <c r="D6" s="314"/>
      <c r="E6" s="314"/>
      <c r="F6" s="313"/>
      <c r="G6" s="313"/>
      <c r="H6" s="244"/>
      <c r="I6" s="244"/>
      <c r="J6" s="313"/>
      <c r="K6" s="313"/>
      <c r="L6" s="244"/>
      <c r="M6" s="243"/>
      <c r="N6" s="243"/>
      <c r="O6" s="196"/>
      <c r="P6" s="196"/>
      <c r="Q6" s="196"/>
      <c r="R6" s="185"/>
      <c r="S6" s="185"/>
      <c r="T6" s="185"/>
      <c r="U6" s="197"/>
      <c r="V6" s="197"/>
      <c r="W6" s="15" t="s">
        <v>82</v>
      </c>
      <c r="X6" s="15" t="s">
        <v>83</v>
      </c>
      <c r="Y6" s="15" t="s">
        <v>84</v>
      </c>
      <c r="Z6" s="15" t="s">
        <v>85</v>
      </c>
      <c r="AA6" s="195"/>
      <c r="AB6" s="196"/>
    </row>
    <row r="7" spans="1:28" ht="17.899999999999999" customHeight="1" x14ac:dyDescent="0.35">
      <c r="A7" s="7"/>
      <c r="B7" s="14">
        <v>1</v>
      </c>
      <c r="C7" s="242">
        <v>2</v>
      </c>
      <c r="D7" s="242"/>
      <c r="E7" s="242"/>
      <c r="F7" s="183">
        <v>3</v>
      </c>
      <c r="G7" s="183"/>
      <c r="H7" s="184">
        <v>4</v>
      </c>
      <c r="I7" s="184"/>
      <c r="J7" s="183">
        <v>5</v>
      </c>
      <c r="K7" s="183"/>
      <c r="L7" s="14">
        <v>6</v>
      </c>
      <c r="M7" s="242">
        <v>7</v>
      </c>
      <c r="N7" s="242"/>
      <c r="O7" s="198">
        <v>8</v>
      </c>
      <c r="P7" s="198"/>
      <c r="Q7" s="198"/>
      <c r="R7" s="198">
        <v>9</v>
      </c>
      <c r="S7" s="198"/>
      <c r="T7" s="198"/>
      <c r="U7" s="214">
        <v>10</v>
      </c>
      <c r="V7" s="214"/>
      <c r="W7" s="16">
        <v>11</v>
      </c>
      <c r="X7" s="16">
        <v>12</v>
      </c>
      <c r="Y7" s="16">
        <v>13</v>
      </c>
      <c r="Z7" s="16">
        <v>14</v>
      </c>
      <c r="AA7" s="91">
        <v>15</v>
      </c>
      <c r="AB7" s="98">
        <v>16</v>
      </c>
    </row>
    <row r="8" spans="1:28" ht="16.5" customHeight="1" x14ac:dyDescent="0.35">
      <c r="A8" s="7"/>
      <c r="B8" s="8"/>
      <c r="C8" s="355" t="s">
        <v>22</v>
      </c>
      <c r="D8" s="356"/>
      <c r="E8" s="356"/>
      <c r="F8" s="356"/>
      <c r="G8" s="356"/>
      <c r="H8" s="356"/>
      <c r="I8" s="356"/>
      <c r="J8" s="356"/>
      <c r="K8" s="356"/>
      <c r="L8" s="356"/>
      <c r="M8" s="356"/>
      <c r="N8" s="356"/>
      <c r="O8" s="356"/>
      <c r="P8" s="356"/>
      <c r="Q8" s="356"/>
      <c r="R8" s="356"/>
      <c r="S8" s="356"/>
      <c r="T8" s="356"/>
      <c r="U8" s="356"/>
      <c r="V8" s="356"/>
      <c r="W8" s="356"/>
      <c r="X8" s="356"/>
      <c r="Y8" s="356"/>
      <c r="Z8" s="356"/>
      <c r="AA8" s="356"/>
      <c r="AB8" s="357"/>
    </row>
    <row r="9" spans="1:28" ht="16.5" customHeight="1" x14ac:dyDescent="0.35">
      <c r="A9" s="7"/>
      <c r="B9" s="32"/>
      <c r="C9" s="355" t="s">
        <v>186</v>
      </c>
      <c r="D9" s="356"/>
      <c r="E9" s="356"/>
      <c r="F9" s="356"/>
      <c r="G9" s="356"/>
      <c r="H9" s="356"/>
      <c r="I9" s="356"/>
      <c r="J9" s="356"/>
      <c r="K9" s="356"/>
      <c r="L9" s="356"/>
      <c r="M9" s="356"/>
      <c r="N9" s="356"/>
      <c r="O9" s="356"/>
      <c r="P9" s="356"/>
      <c r="Q9" s="356"/>
      <c r="R9" s="356"/>
      <c r="S9" s="356"/>
      <c r="T9" s="356"/>
      <c r="U9" s="356"/>
      <c r="V9" s="356"/>
      <c r="W9" s="356"/>
      <c r="X9" s="356"/>
      <c r="Y9" s="356"/>
      <c r="Z9" s="356"/>
      <c r="AA9" s="356"/>
      <c r="AB9" s="357"/>
    </row>
    <row r="10" spans="1:28" ht="182.5" customHeight="1" x14ac:dyDescent="0.35">
      <c r="A10" s="58"/>
      <c r="B10" s="18" t="s">
        <v>187</v>
      </c>
      <c r="C10" s="311" t="s">
        <v>188</v>
      </c>
      <c r="D10" s="311"/>
      <c r="E10" s="311"/>
      <c r="F10" s="312">
        <v>10803753.18</v>
      </c>
      <c r="G10" s="312"/>
      <c r="H10" s="312">
        <v>3601251.06</v>
      </c>
      <c r="I10" s="312"/>
      <c r="J10" s="312">
        <f>F10+H10</f>
        <v>14405004.24</v>
      </c>
      <c r="K10" s="312"/>
      <c r="L10" s="80" t="s">
        <v>35</v>
      </c>
      <c r="M10" s="240" t="s">
        <v>189</v>
      </c>
      <c r="N10" s="241"/>
      <c r="O10" s="240" t="s">
        <v>190</v>
      </c>
      <c r="P10" s="327"/>
      <c r="Q10" s="241"/>
      <c r="R10" s="210" t="s">
        <v>337</v>
      </c>
      <c r="S10" s="211"/>
      <c r="T10" s="212"/>
      <c r="U10" s="208" t="s">
        <v>120</v>
      </c>
      <c r="V10" s="209"/>
      <c r="W10" s="20" t="s">
        <v>93</v>
      </c>
      <c r="X10" s="20" t="s">
        <v>93</v>
      </c>
      <c r="Y10" s="20" t="s">
        <v>91</v>
      </c>
      <c r="Z10" s="20" t="s">
        <v>93</v>
      </c>
      <c r="AA10" s="92"/>
      <c r="AB10" s="24"/>
    </row>
    <row r="11" spans="1:28" ht="16.5" customHeight="1" x14ac:dyDescent="0.35">
      <c r="A11" s="18"/>
      <c r="B11" s="32"/>
      <c r="C11" s="158" t="s">
        <v>76</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60"/>
    </row>
    <row r="12" spans="1:28" ht="138" customHeight="1" x14ac:dyDescent="0.35">
      <c r="A12" s="114"/>
      <c r="B12" s="386" t="s">
        <v>368</v>
      </c>
      <c r="C12" s="387" t="s">
        <v>369</v>
      </c>
      <c r="D12" s="388"/>
      <c r="E12" s="389"/>
      <c r="F12" s="390">
        <v>2220214.02</v>
      </c>
      <c r="G12" s="391"/>
      <c r="H12" s="390">
        <v>740071.34</v>
      </c>
      <c r="I12" s="391"/>
      <c r="J12" s="390">
        <f>F12+H12</f>
        <v>2960285.36</v>
      </c>
      <c r="K12" s="391"/>
      <c r="L12" s="392" t="s">
        <v>25</v>
      </c>
      <c r="M12" s="387" t="s">
        <v>372</v>
      </c>
      <c r="N12" s="389"/>
      <c r="O12" s="387" t="s">
        <v>371</v>
      </c>
      <c r="P12" s="388"/>
      <c r="Q12" s="389"/>
      <c r="R12" s="393" t="s">
        <v>370</v>
      </c>
      <c r="S12" s="394"/>
      <c r="T12" s="395"/>
      <c r="U12" s="393" t="s">
        <v>120</v>
      </c>
      <c r="V12" s="395"/>
      <c r="W12" s="396" t="s">
        <v>90</v>
      </c>
      <c r="X12" s="396" t="s">
        <v>88</v>
      </c>
      <c r="Y12" s="396" t="s">
        <v>91</v>
      </c>
      <c r="Z12" s="396" t="s">
        <v>89</v>
      </c>
      <c r="AA12" s="397"/>
      <c r="AB12" s="397"/>
    </row>
    <row r="13" spans="1:28" s="35" customFormat="1" ht="113.25" customHeight="1" x14ac:dyDescent="0.3">
      <c r="A13" s="115"/>
      <c r="B13" s="32" t="s">
        <v>77</v>
      </c>
      <c r="C13" s="116" t="s">
        <v>78</v>
      </c>
      <c r="D13" s="117"/>
      <c r="E13" s="118"/>
      <c r="F13" s="119">
        <v>7365107.0899999999</v>
      </c>
      <c r="G13" s="120"/>
      <c r="H13" s="119">
        <v>2455035.7000000002</v>
      </c>
      <c r="I13" s="120"/>
      <c r="J13" s="119">
        <f>F13+H13</f>
        <v>9820142.7899999991</v>
      </c>
      <c r="K13" s="120"/>
      <c r="L13" s="19" t="s">
        <v>25</v>
      </c>
      <c r="M13" s="328" t="s">
        <v>299</v>
      </c>
      <c r="N13" s="328"/>
      <c r="O13" s="240" t="s">
        <v>300</v>
      </c>
      <c r="P13" s="327"/>
      <c r="Q13" s="241"/>
      <c r="R13" s="208" t="s">
        <v>211</v>
      </c>
      <c r="S13" s="326"/>
      <c r="T13" s="209"/>
      <c r="U13" s="208" t="s">
        <v>120</v>
      </c>
      <c r="V13" s="209"/>
      <c r="W13" s="20" t="s">
        <v>89</v>
      </c>
      <c r="X13" s="20" t="s">
        <v>91</v>
      </c>
      <c r="Y13" s="20" t="s">
        <v>91</v>
      </c>
      <c r="Z13" s="20" t="s">
        <v>89</v>
      </c>
      <c r="AA13" s="113"/>
      <c r="AB13" s="20"/>
    </row>
    <row r="14" spans="1:28" ht="16.5" customHeight="1" x14ac:dyDescent="0.35">
      <c r="A14" s="22"/>
      <c r="B14" s="70"/>
      <c r="C14" s="358" t="s">
        <v>59</v>
      </c>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60"/>
    </row>
    <row r="15" spans="1:28" s="35" customFormat="1" ht="137.25" customHeight="1" x14ac:dyDescent="0.3">
      <c r="A15" s="22"/>
      <c r="B15" s="70" t="s">
        <v>86</v>
      </c>
      <c r="C15" s="181" t="s">
        <v>28</v>
      </c>
      <c r="D15" s="181"/>
      <c r="E15" s="181"/>
      <c r="F15" s="182">
        <v>1750000</v>
      </c>
      <c r="G15" s="182"/>
      <c r="H15" s="182">
        <v>583333.34</v>
      </c>
      <c r="I15" s="182"/>
      <c r="J15" s="182">
        <f>F15+H15</f>
        <v>2333333.34</v>
      </c>
      <c r="K15" s="182"/>
      <c r="L15" s="29" t="s">
        <v>25</v>
      </c>
      <c r="M15" s="186" t="s">
        <v>103</v>
      </c>
      <c r="N15" s="186"/>
      <c r="O15" s="398" t="s">
        <v>349</v>
      </c>
      <c r="P15" s="398"/>
      <c r="Q15" s="398"/>
      <c r="R15" s="226" t="s">
        <v>338</v>
      </c>
      <c r="S15" s="226"/>
      <c r="T15" s="226"/>
      <c r="U15" s="213" t="s">
        <v>120</v>
      </c>
      <c r="V15" s="213"/>
      <c r="W15" s="24" t="s">
        <v>87</v>
      </c>
      <c r="X15" s="24" t="s">
        <v>88</v>
      </c>
      <c r="Y15" s="24" t="s">
        <v>91</v>
      </c>
      <c r="Z15" s="24" t="s">
        <v>89</v>
      </c>
      <c r="AA15" s="92"/>
      <c r="AB15" s="24"/>
    </row>
    <row r="16" spans="1:28" s="35" customFormat="1" ht="103.5" customHeight="1" x14ac:dyDescent="0.3">
      <c r="A16" s="22"/>
      <c r="B16" s="399" t="s">
        <v>373</v>
      </c>
      <c r="C16" s="387" t="s">
        <v>374</v>
      </c>
      <c r="D16" s="388"/>
      <c r="E16" s="389"/>
      <c r="F16" s="390">
        <v>2000921.99</v>
      </c>
      <c r="G16" s="391"/>
      <c r="H16" s="390">
        <v>666974</v>
      </c>
      <c r="I16" s="391"/>
      <c r="J16" s="390">
        <f>F16+H16</f>
        <v>2667895.9900000002</v>
      </c>
      <c r="K16" s="391"/>
      <c r="L16" s="400" t="s">
        <v>25</v>
      </c>
      <c r="M16" s="387" t="s">
        <v>377</v>
      </c>
      <c r="N16" s="389"/>
      <c r="O16" s="387" t="s">
        <v>376</v>
      </c>
      <c r="P16" s="388"/>
      <c r="Q16" s="389"/>
      <c r="R16" s="393" t="s">
        <v>375</v>
      </c>
      <c r="S16" s="394"/>
      <c r="T16" s="395"/>
      <c r="U16" s="393" t="s">
        <v>120</v>
      </c>
      <c r="V16" s="395"/>
      <c r="W16" s="396" t="s">
        <v>87</v>
      </c>
      <c r="X16" s="396" t="s">
        <v>88</v>
      </c>
      <c r="Y16" s="396" t="s">
        <v>91</v>
      </c>
      <c r="Z16" s="396" t="s">
        <v>89</v>
      </c>
      <c r="AA16" s="401"/>
      <c r="AB16" s="396"/>
    </row>
    <row r="17" spans="1:28" s="35" customFormat="1" ht="120" customHeight="1" x14ac:dyDescent="0.3">
      <c r="A17" s="22"/>
      <c r="B17" s="18" t="s">
        <v>273</v>
      </c>
      <c r="C17" s="202" t="s">
        <v>274</v>
      </c>
      <c r="D17" s="203"/>
      <c r="E17" s="204"/>
      <c r="F17" s="206">
        <v>250000</v>
      </c>
      <c r="G17" s="207"/>
      <c r="H17" s="206">
        <v>83333.33</v>
      </c>
      <c r="I17" s="207"/>
      <c r="J17" s="206">
        <f>SUM(F17:I17)</f>
        <v>333333.33</v>
      </c>
      <c r="K17" s="207"/>
      <c r="L17" s="22" t="s">
        <v>39</v>
      </c>
      <c r="M17" s="199" t="s">
        <v>277</v>
      </c>
      <c r="N17" s="200"/>
      <c r="O17" s="199" t="s">
        <v>278</v>
      </c>
      <c r="P17" s="201"/>
      <c r="Q17" s="200"/>
      <c r="R17" s="202" t="s">
        <v>275</v>
      </c>
      <c r="S17" s="203"/>
      <c r="T17" s="204"/>
      <c r="U17" s="142" t="s">
        <v>120</v>
      </c>
      <c r="V17" s="142"/>
      <c r="W17" s="24" t="s">
        <v>87</v>
      </c>
      <c r="X17" s="24" t="s">
        <v>276</v>
      </c>
      <c r="Y17" s="24" t="s">
        <v>91</v>
      </c>
      <c r="Z17" s="24" t="s">
        <v>89</v>
      </c>
      <c r="AA17" s="92"/>
      <c r="AB17" s="24"/>
    </row>
    <row r="18" spans="1:28" s="35" customFormat="1" ht="45" customHeight="1" x14ac:dyDescent="0.3">
      <c r="A18" s="23"/>
      <c r="B18" s="8" t="s">
        <v>60</v>
      </c>
      <c r="C18" s="181" t="s">
        <v>62</v>
      </c>
      <c r="D18" s="181"/>
      <c r="E18" s="181"/>
      <c r="F18" s="182">
        <v>703306.22</v>
      </c>
      <c r="G18" s="182"/>
      <c r="H18" s="182">
        <v>234435.41</v>
      </c>
      <c r="I18" s="182"/>
      <c r="J18" s="182">
        <f>F18+H18</f>
        <v>937741.63</v>
      </c>
      <c r="K18" s="182"/>
      <c r="L18" s="29" t="s">
        <v>25</v>
      </c>
      <c r="M18" s="157" t="s">
        <v>171</v>
      </c>
      <c r="N18" s="157"/>
      <c r="O18" s="186" t="s">
        <v>292</v>
      </c>
      <c r="P18" s="186"/>
      <c r="Q18" s="186"/>
      <c r="R18" s="156" t="s">
        <v>330</v>
      </c>
      <c r="S18" s="237"/>
      <c r="T18" s="237"/>
      <c r="U18" s="142" t="s">
        <v>120</v>
      </c>
      <c r="V18" s="142"/>
      <c r="W18" s="38" t="s">
        <v>87</v>
      </c>
      <c r="X18" s="38" t="s">
        <v>93</v>
      </c>
      <c r="Y18" s="38" t="s">
        <v>91</v>
      </c>
      <c r="Z18" s="38" t="s">
        <v>89</v>
      </c>
      <c r="AA18" s="93" t="s">
        <v>331</v>
      </c>
      <c r="AB18" s="103" t="s">
        <v>332</v>
      </c>
    </row>
    <row r="19" spans="1:28" s="35" customFormat="1" ht="104.5" customHeight="1" x14ac:dyDescent="0.3">
      <c r="A19" s="23"/>
      <c r="B19" s="32" t="s">
        <v>63</v>
      </c>
      <c r="C19" s="181" t="s">
        <v>64</v>
      </c>
      <c r="D19" s="181"/>
      <c r="E19" s="181"/>
      <c r="F19" s="182">
        <v>179581.44</v>
      </c>
      <c r="G19" s="182"/>
      <c r="H19" s="182">
        <v>59860.480000000003</v>
      </c>
      <c r="I19" s="182"/>
      <c r="J19" s="182">
        <f>F19+H19</f>
        <v>239441.92000000001</v>
      </c>
      <c r="K19" s="182"/>
      <c r="L19" s="29" t="s">
        <v>25</v>
      </c>
      <c r="M19" s="157" t="s">
        <v>285</v>
      </c>
      <c r="N19" s="157"/>
      <c r="O19" s="205" t="s">
        <v>121</v>
      </c>
      <c r="P19" s="205"/>
      <c r="Q19" s="205"/>
      <c r="R19" s="156" t="s">
        <v>326</v>
      </c>
      <c r="S19" s="156"/>
      <c r="T19" s="156"/>
      <c r="U19" s="142" t="s">
        <v>120</v>
      </c>
      <c r="V19" s="142"/>
      <c r="W19" s="38" t="s">
        <v>89</v>
      </c>
      <c r="X19" s="38" t="s">
        <v>90</v>
      </c>
      <c r="Y19" s="38" t="s">
        <v>91</v>
      </c>
      <c r="Z19" s="38" t="s">
        <v>89</v>
      </c>
      <c r="AA19" s="93"/>
      <c r="AB19" s="38"/>
    </row>
    <row r="20" spans="1:28" ht="20.9" customHeight="1" x14ac:dyDescent="0.35">
      <c r="A20" s="11"/>
      <c r="B20" s="70"/>
      <c r="C20" s="335" t="s">
        <v>117</v>
      </c>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7"/>
    </row>
    <row r="21" spans="1:28" s="35" customFormat="1" ht="247" customHeight="1" x14ac:dyDescent="0.3">
      <c r="A21" s="11"/>
      <c r="B21" s="36" t="s">
        <v>119</v>
      </c>
      <c r="C21" s="186" t="s">
        <v>118</v>
      </c>
      <c r="D21" s="186"/>
      <c r="E21" s="186"/>
      <c r="F21" s="238">
        <v>3268323.91</v>
      </c>
      <c r="G21" s="239"/>
      <c r="H21" s="238">
        <v>1089441.3</v>
      </c>
      <c r="I21" s="239"/>
      <c r="J21" s="238">
        <f>SUM(F21:I21)</f>
        <v>4357765.21</v>
      </c>
      <c r="K21" s="239"/>
      <c r="L21" s="75" t="s">
        <v>25</v>
      </c>
      <c r="M21" s="157" t="s">
        <v>172</v>
      </c>
      <c r="N21" s="157"/>
      <c r="O21" s="157" t="s">
        <v>148</v>
      </c>
      <c r="P21" s="157"/>
      <c r="Q21" s="157"/>
      <c r="R21" s="213" t="s">
        <v>298</v>
      </c>
      <c r="S21" s="213"/>
      <c r="T21" s="213"/>
      <c r="U21" s="156" t="s">
        <v>120</v>
      </c>
      <c r="V21" s="156"/>
      <c r="W21" s="43" t="s">
        <v>89</v>
      </c>
      <c r="X21" s="43" t="s">
        <v>91</v>
      </c>
      <c r="Y21" s="43" t="s">
        <v>91</v>
      </c>
      <c r="Z21" s="43" t="s">
        <v>89</v>
      </c>
      <c r="AA21" s="94"/>
      <c r="AB21" s="43"/>
    </row>
    <row r="22" spans="1:28" s="35" customFormat="1" ht="20.5" customHeight="1" x14ac:dyDescent="0.3">
      <c r="A22" s="11"/>
      <c r="B22" s="70"/>
      <c r="C22" s="335" t="s">
        <v>135</v>
      </c>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7"/>
    </row>
    <row r="23" spans="1:28" s="35" customFormat="1" ht="85.4" customHeight="1" x14ac:dyDescent="0.3">
      <c r="A23" s="11"/>
      <c r="B23" s="69" t="s">
        <v>137</v>
      </c>
      <c r="C23" s="186" t="s">
        <v>136</v>
      </c>
      <c r="D23" s="157"/>
      <c r="E23" s="157"/>
      <c r="F23" s="182">
        <v>927521.28000000003</v>
      </c>
      <c r="G23" s="182"/>
      <c r="H23" s="182">
        <v>309173.76000000001</v>
      </c>
      <c r="I23" s="182"/>
      <c r="J23" s="182">
        <f>F23+H23</f>
        <v>1236695.04</v>
      </c>
      <c r="K23" s="182"/>
      <c r="L23" s="75" t="s">
        <v>25</v>
      </c>
      <c r="M23" s="157" t="s">
        <v>138</v>
      </c>
      <c r="N23" s="157"/>
      <c r="O23" s="157" t="s">
        <v>139</v>
      </c>
      <c r="P23" s="157"/>
      <c r="Q23" s="157"/>
      <c r="R23" s="156" t="s">
        <v>325</v>
      </c>
      <c r="S23" s="156"/>
      <c r="T23" s="156"/>
      <c r="U23" s="156" t="s">
        <v>120</v>
      </c>
      <c r="V23" s="156"/>
      <c r="W23" s="43" t="s">
        <v>87</v>
      </c>
      <c r="X23" s="43" t="s">
        <v>90</v>
      </c>
      <c r="Y23" s="43" t="s">
        <v>91</v>
      </c>
      <c r="Z23" s="43" t="s">
        <v>89</v>
      </c>
      <c r="AA23" s="94"/>
      <c r="AB23" s="43"/>
    </row>
    <row r="24" spans="1:28" ht="16.5" customHeight="1" x14ac:dyDescent="0.35">
      <c r="A24" s="18"/>
      <c r="B24" s="53"/>
      <c r="C24" s="189" t="s">
        <v>44</v>
      </c>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1"/>
    </row>
    <row r="25" spans="1:28" s="35" customFormat="1" ht="158.5" customHeight="1" x14ac:dyDescent="0.3">
      <c r="A25" s="11"/>
      <c r="B25" s="39" t="s">
        <v>46</v>
      </c>
      <c r="C25" s="192" t="s">
        <v>45</v>
      </c>
      <c r="D25" s="192"/>
      <c r="E25" s="192"/>
      <c r="F25" s="187">
        <v>384000</v>
      </c>
      <c r="G25" s="188"/>
      <c r="H25" s="221">
        <v>128000</v>
      </c>
      <c r="I25" s="188"/>
      <c r="J25" s="221">
        <f>F25+H25</f>
        <v>512000</v>
      </c>
      <c r="K25" s="188"/>
      <c r="L25" s="40" t="s">
        <v>61</v>
      </c>
      <c r="M25" s="215" t="s">
        <v>104</v>
      </c>
      <c r="N25" s="216"/>
      <c r="O25" s="215" t="s">
        <v>228</v>
      </c>
      <c r="P25" s="217"/>
      <c r="Q25" s="216"/>
      <c r="R25" s="218" t="s">
        <v>105</v>
      </c>
      <c r="S25" s="219"/>
      <c r="T25" s="220"/>
      <c r="U25" s="193" t="s">
        <v>120</v>
      </c>
      <c r="V25" s="194"/>
      <c r="W25" s="41" t="s">
        <v>87</v>
      </c>
      <c r="X25" s="41" t="s">
        <v>89</v>
      </c>
      <c r="Y25" s="41" t="s">
        <v>91</v>
      </c>
      <c r="Z25" s="38" t="s">
        <v>89</v>
      </c>
      <c r="AA25" s="93"/>
      <c r="AB25" s="38"/>
    </row>
    <row r="26" spans="1:28" s="35" customFormat="1" ht="17.149999999999999" customHeight="1" x14ac:dyDescent="0.3">
      <c r="A26" s="11"/>
      <c r="B26" s="72"/>
      <c r="C26" s="189" t="s">
        <v>260</v>
      </c>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1"/>
    </row>
    <row r="27" spans="1:28" s="35" customFormat="1" ht="80.150000000000006" customHeight="1" x14ac:dyDescent="0.3">
      <c r="A27" s="11"/>
      <c r="B27" s="86" t="s">
        <v>264</v>
      </c>
      <c r="C27" s="186" t="s">
        <v>265</v>
      </c>
      <c r="D27" s="186"/>
      <c r="E27" s="186"/>
      <c r="F27" s="224">
        <v>899999.89</v>
      </c>
      <c r="G27" s="224"/>
      <c r="H27" s="224">
        <v>299999.96999999997</v>
      </c>
      <c r="I27" s="224"/>
      <c r="J27" s="224">
        <f>SUM(F27:I27)</f>
        <v>1199999.8599999999</v>
      </c>
      <c r="K27" s="224"/>
      <c r="L27" s="33" t="s">
        <v>57</v>
      </c>
      <c r="M27" s="186" t="s">
        <v>266</v>
      </c>
      <c r="N27" s="186"/>
      <c r="O27" s="186" t="s">
        <v>267</v>
      </c>
      <c r="P27" s="186"/>
      <c r="Q27" s="186"/>
      <c r="R27" s="226" t="s">
        <v>268</v>
      </c>
      <c r="S27" s="226"/>
      <c r="T27" s="226"/>
      <c r="U27" s="156" t="s">
        <v>120</v>
      </c>
      <c r="V27" s="156"/>
      <c r="W27" s="44" t="s">
        <v>269</v>
      </c>
      <c r="X27" s="44" t="s">
        <v>93</v>
      </c>
      <c r="Y27" s="44" t="s">
        <v>91</v>
      </c>
      <c r="Z27" s="44" t="s">
        <v>89</v>
      </c>
      <c r="AA27" s="95"/>
      <c r="AB27" s="44"/>
    </row>
    <row r="28" spans="1:28" s="35" customFormat="1" ht="66.650000000000006" customHeight="1" x14ac:dyDescent="0.3">
      <c r="A28" s="11"/>
      <c r="B28" s="88" t="s">
        <v>293</v>
      </c>
      <c r="C28" s="332" t="s">
        <v>294</v>
      </c>
      <c r="D28" s="333"/>
      <c r="E28" s="334"/>
      <c r="F28" s="238">
        <v>156000</v>
      </c>
      <c r="G28" s="239"/>
      <c r="H28" s="238">
        <v>52000</v>
      </c>
      <c r="I28" s="239"/>
      <c r="J28" s="238">
        <v>208000</v>
      </c>
      <c r="K28" s="239"/>
      <c r="L28" s="33" t="s">
        <v>57</v>
      </c>
      <c r="M28" s="234" t="s">
        <v>295</v>
      </c>
      <c r="N28" s="235"/>
      <c r="O28" s="234" t="s">
        <v>297</v>
      </c>
      <c r="P28" s="236"/>
      <c r="Q28" s="235"/>
      <c r="R28" s="163" t="s">
        <v>296</v>
      </c>
      <c r="S28" s="164"/>
      <c r="T28" s="165"/>
      <c r="U28" s="156" t="s">
        <v>120</v>
      </c>
      <c r="V28" s="156"/>
      <c r="W28" s="44" t="s">
        <v>116</v>
      </c>
      <c r="X28" s="44" t="s">
        <v>93</v>
      </c>
      <c r="Y28" s="44" t="s">
        <v>91</v>
      </c>
      <c r="Z28" s="44" t="s">
        <v>89</v>
      </c>
      <c r="AA28" s="95"/>
      <c r="AB28" s="44"/>
    </row>
    <row r="29" spans="1:28" s="35" customFormat="1" ht="78.650000000000006" customHeight="1" x14ac:dyDescent="0.3">
      <c r="A29" s="11"/>
      <c r="B29" s="72" t="s">
        <v>255</v>
      </c>
      <c r="C29" s="181" t="s">
        <v>256</v>
      </c>
      <c r="D29" s="181"/>
      <c r="E29" s="181"/>
      <c r="F29" s="182">
        <v>330000</v>
      </c>
      <c r="G29" s="182"/>
      <c r="H29" s="182">
        <v>110000</v>
      </c>
      <c r="I29" s="182"/>
      <c r="J29" s="182">
        <f>SUM(F29:I29)</f>
        <v>440000</v>
      </c>
      <c r="K29" s="182"/>
      <c r="L29" s="33" t="s">
        <v>57</v>
      </c>
      <c r="M29" s="157" t="s">
        <v>257</v>
      </c>
      <c r="N29" s="157"/>
      <c r="O29" s="157" t="s">
        <v>308</v>
      </c>
      <c r="P29" s="157"/>
      <c r="Q29" s="157"/>
      <c r="R29" s="156" t="s">
        <v>258</v>
      </c>
      <c r="S29" s="156"/>
      <c r="T29" s="156"/>
      <c r="U29" s="156" t="s">
        <v>120</v>
      </c>
      <c r="V29" s="156"/>
      <c r="W29" s="38" t="s">
        <v>116</v>
      </c>
      <c r="X29" s="38" t="s">
        <v>93</v>
      </c>
      <c r="Y29" s="38" t="s">
        <v>91</v>
      </c>
      <c r="Z29" s="38" t="s">
        <v>89</v>
      </c>
      <c r="AA29" s="93"/>
      <c r="AB29" s="38"/>
    </row>
    <row r="30" spans="1:28" ht="21.65" customHeight="1" x14ac:dyDescent="0.35">
      <c r="A30" s="11"/>
      <c r="B30" s="76"/>
      <c r="C30" s="329" t="s">
        <v>261</v>
      </c>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1"/>
    </row>
    <row r="31" spans="1:28" s="35" customFormat="1" ht="133.5" customHeight="1" x14ac:dyDescent="0.3">
      <c r="A31" s="11"/>
      <c r="B31" s="36" t="s">
        <v>130</v>
      </c>
      <c r="C31" s="186" t="s">
        <v>123</v>
      </c>
      <c r="D31" s="186"/>
      <c r="E31" s="186"/>
      <c r="F31" s="224">
        <v>1650000</v>
      </c>
      <c r="G31" s="224"/>
      <c r="H31" s="224">
        <v>550000</v>
      </c>
      <c r="I31" s="224"/>
      <c r="J31" s="224">
        <f>F31+H31</f>
        <v>2200000</v>
      </c>
      <c r="K31" s="224"/>
      <c r="L31" s="33" t="s">
        <v>57</v>
      </c>
      <c r="M31" s="157" t="s">
        <v>291</v>
      </c>
      <c r="N31" s="157"/>
      <c r="O31" s="157" t="s">
        <v>289</v>
      </c>
      <c r="P31" s="157"/>
      <c r="Q31" s="157"/>
      <c r="R31" s="156" t="s">
        <v>259</v>
      </c>
      <c r="S31" s="156"/>
      <c r="T31" s="156"/>
      <c r="U31" s="156" t="s">
        <v>120</v>
      </c>
      <c r="V31" s="156"/>
      <c r="W31" s="43" t="s">
        <v>131</v>
      </c>
      <c r="X31" s="43" t="s">
        <v>93</v>
      </c>
      <c r="Y31" s="43" t="s">
        <v>96</v>
      </c>
      <c r="Z31" s="43" t="s">
        <v>89</v>
      </c>
      <c r="AA31" s="94"/>
      <c r="AB31" s="43"/>
    </row>
    <row r="32" spans="1:28" ht="19.399999999999999" customHeight="1" x14ac:dyDescent="0.35">
      <c r="A32" s="22"/>
      <c r="B32" s="70"/>
      <c r="C32" s="189" t="s">
        <v>23</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1"/>
    </row>
    <row r="33" spans="1:28" s="35" customFormat="1" ht="133" customHeight="1" x14ac:dyDescent="0.3">
      <c r="A33" s="22"/>
      <c r="B33" s="77" t="s">
        <v>24</v>
      </c>
      <c r="C33" s="186" t="s">
        <v>26</v>
      </c>
      <c r="D33" s="157"/>
      <c r="E33" s="157"/>
      <c r="F33" s="323">
        <v>35991825.939999998</v>
      </c>
      <c r="G33" s="323"/>
      <c r="H33" s="223">
        <v>3999091.78</v>
      </c>
      <c r="I33" s="223"/>
      <c r="J33" s="224">
        <v>39990917.719999999</v>
      </c>
      <c r="K33" s="225"/>
      <c r="L33" s="33" t="s">
        <v>25</v>
      </c>
      <c r="M33" s="186" t="s">
        <v>126</v>
      </c>
      <c r="N33" s="186"/>
      <c r="O33" s="186" t="s">
        <v>127</v>
      </c>
      <c r="P33" s="186"/>
      <c r="Q33" s="186"/>
      <c r="R33" s="186" t="s">
        <v>307</v>
      </c>
      <c r="S33" s="186"/>
      <c r="T33" s="186"/>
      <c r="U33" s="226" t="s">
        <v>149</v>
      </c>
      <c r="V33" s="226"/>
      <c r="W33" s="43" t="s">
        <v>93</v>
      </c>
      <c r="X33" s="43" t="s">
        <v>93</v>
      </c>
      <c r="Y33" s="43" t="s">
        <v>88</v>
      </c>
      <c r="Z33" s="43" t="s">
        <v>93</v>
      </c>
      <c r="AA33" s="94" t="s">
        <v>306</v>
      </c>
      <c r="AB33" s="56" t="s">
        <v>312</v>
      </c>
    </row>
    <row r="34" spans="1:28" s="35" customFormat="1" ht="95.15" customHeight="1" x14ac:dyDescent="0.3">
      <c r="A34" s="22"/>
      <c r="B34" s="70" t="s">
        <v>97</v>
      </c>
      <c r="C34" s="322" t="s">
        <v>98</v>
      </c>
      <c r="D34" s="322"/>
      <c r="E34" s="322"/>
      <c r="F34" s="323">
        <v>3281744.01</v>
      </c>
      <c r="G34" s="323"/>
      <c r="H34" s="223">
        <v>364638.22</v>
      </c>
      <c r="I34" s="223"/>
      <c r="J34" s="223">
        <f>F34+H34</f>
        <v>3646382.2299999995</v>
      </c>
      <c r="K34" s="223"/>
      <c r="L34" s="29" t="s">
        <v>25</v>
      </c>
      <c r="M34" s="186" t="s">
        <v>173</v>
      </c>
      <c r="N34" s="157"/>
      <c r="O34" s="222" t="s">
        <v>386</v>
      </c>
      <c r="P34" s="205"/>
      <c r="Q34" s="205"/>
      <c r="R34" s="321" t="s">
        <v>247</v>
      </c>
      <c r="S34" s="156"/>
      <c r="T34" s="156"/>
      <c r="U34" s="213" t="s">
        <v>120</v>
      </c>
      <c r="V34" s="156"/>
      <c r="W34" s="24" t="s">
        <v>89</v>
      </c>
      <c r="X34" s="24" t="s">
        <v>90</v>
      </c>
      <c r="Y34" s="24" t="s">
        <v>88</v>
      </c>
      <c r="Z34" s="24" t="s">
        <v>89</v>
      </c>
      <c r="AA34" s="401" t="s">
        <v>378</v>
      </c>
      <c r="AB34" s="396" t="s">
        <v>379</v>
      </c>
    </row>
    <row r="35" spans="1:28" ht="132" customHeight="1" x14ac:dyDescent="0.35">
      <c r="A35" s="22"/>
      <c r="B35" s="69" t="s">
        <v>124</v>
      </c>
      <c r="C35" s="325" t="s">
        <v>125</v>
      </c>
      <c r="D35" s="325"/>
      <c r="E35" s="325"/>
      <c r="F35" s="323">
        <v>5550681.7199999997</v>
      </c>
      <c r="G35" s="323"/>
      <c r="H35" s="223">
        <v>616742.41</v>
      </c>
      <c r="I35" s="223"/>
      <c r="J35" s="223">
        <f>F35+H35</f>
        <v>6167424.1299999999</v>
      </c>
      <c r="K35" s="223"/>
      <c r="L35" s="75" t="s">
        <v>25</v>
      </c>
      <c r="M35" s="186" t="s">
        <v>174</v>
      </c>
      <c r="N35" s="186"/>
      <c r="O35" s="186" t="s">
        <v>380</v>
      </c>
      <c r="P35" s="186"/>
      <c r="Q35" s="186"/>
      <c r="R35" s="226" t="s">
        <v>339</v>
      </c>
      <c r="S35" s="226"/>
      <c r="T35" s="226"/>
      <c r="U35" s="226" t="s">
        <v>120</v>
      </c>
      <c r="V35" s="226"/>
      <c r="W35" s="44" t="s">
        <v>89</v>
      </c>
      <c r="X35" s="44" t="s">
        <v>90</v>
      </c>
      <c r="Y35" s="44" t="s">
        <v>88</v>
      </c>
      <c r="Z35" s="44" t="s">
        <v>89</v>
      </c>
      <c r="AA35" s="95"/>
      <c r="AB35" s="44"/>
    </row>
    <row r="36" spans="1:28" s="35" customFormat="1" ht="92.5" customHeight="1" x14ac:dyDescent="0.3">
      <c r="A36" s="22"/>
      <c r="B36" s="70" t="s">
        <v>99</v>
      </c>
      <c r="C36" s="322" t="s">
        <v>100</v>
      </c>
      <c r="D36" s="322"/>
      <c r="E36" s="322"/>
      <c r="F36" s="324">
        <v>4046619.45</v>
      </c>
      <c r="G36" s="324"/>
      <c r="H36" s="353">
        <v>449624.38</v>
      </c>
      <c r="I36" s="353"/>
      <c r="J36" s="353">
        <f>F36+H36</f>
        <v>4496243.83</v>
      </c>
      <c r="K36" s="353"/>
      <c r="L36" s="29" t="s">
        <v>25</v>
      </c>
      <c r="M36" s="186" t="s">
        <v>175</v>
      </c>
      <c r="N36" s="157"/>
      <c r="O36" s="222" t="s">
        <v>206</v>
      </c>
      <c r="P36" s="205"/>
      <c r="Q36" s="205"/>
      <c r="R36" s="230" t="s">
        <v>272</v>
      </c>
      <c r="S36" s="156"/>
      <c r="T36" s="156"/>
      <c r="U36" s="213" t="s">
        <v>120</v>
      </c>
      <c r="V36" s="156"/>
      <c r="W36" s="24" t="s">
        <v>90</v>
      </c>
      <c r="X36" s="24" t="s">
        <v>88</v>
      </c>
      <c r="Y36" s="24" t="s">
        <v>88</v>
      </c>
      <c r="Z36" s="24" t="s">
        <v>89</v>
      </c>
      <c r="AA36" s="92"/>
      <c r="AB36" s="24"/>
    </row>
    <row r="37" spans="1:28" ht="105" customHeight="1" x14ac:dyDescent="0.35">
      <c r="A37" s="6"/>
      <c r="B37" s="18" t="s">
        <v>101</v>
      </c>
      <c r="C37" s="315" t="s">
        <v>102</v>
      </c>
      <c r="D37" s="316"/>
      <c r="E37" s="317"/>
      <c r="F37" s="338">
        <v>3008060.66</v>
      </c>
      <c r="G37" s="339"/>
      <c r="H37" s="231">
        <v>334228.96000000002</v>
      </c>
      <c r="I37" s="232"/>
      <c r="J37" s="344">
        <f>F37+H37</f>
        <v>3342289.62</v>
      </c>
      <c r="K37" s="345"/>
      <c r="L37" s="19" t="s">
        <v>25</v>
      </c>
      <c r="M37" s="144" t="s">
        <v>176</v>
      </c>
      <c r="N37" s="145"/>
      <c r="O37" s="318" t="s">
        <v>107</v>
      </c>
      <c r="P37" s="319"/>
      <c r="Q37" s="320"/>
      <c r="R37" s="153" t="s">
        <v>108</v>
      </c>
      <c r="S37" s="154"/>
      <c r="T37" s="155"/>
      <c r="U37" s="140" t="s">
        <v>120</v>
      </c>
      <c r="V37" s="141"/>
      <c r="W37" s="37" t="s">
        <v>91</v>
      </c>
      <c r="X37" s="37" t="s">
        <v>90</v>
      </c>
      <c r="Y37" s="38" t="s">
        <v>88</v>
      </c>
      <c r="Z37" s="38" t="s">
        <v>89</v>
      </c>
      <c r="AA37" s="94" t="s">
        <v>323</v>
      </c>
      <c r="AB37" s="43" t="s">
        <v>324</v>
      </c>
    </row>
    <row r="38" spans="1:28" ht="24.65" customHeight="1" x14ac:dyDescent="0.35">
      <c r="A38" s="4"/>
      <c r="B38" s="4"/>
      <c r="C38" s="227" t="s">
        <v>65</v>
      </c>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9"/>
    </row>
    <row r="39" spans="1:28" s="35" customFormat="1" ht="161.15" customHeight="1" x14ac:dyDescent="0.3">
      <c r="A39" s="5"/>
      <c r="B39" s="42" t="s">
        <v>66</v>
      </c>
      <c r="C39" s="168" t="s">
        <v>68</v>
      </c>
      <c r="D39" s="169"/>
      <c r="E39" s="170"/>
      <c r="F39" s="171">
        <v>899207.94</v>
      </c>
      <c r="G39" s="172"/>
      <c r="H39" s="173">
        <v>99911.99</v>
      </c>
      <c r="I39" s="174"/>
      <c r="J39" s="173">
        <f>F39+H39</f>
        <v>999119.92999999993</v>
      </c>
      <c r="K39" s="174"/>
      <c r="L39" s="78" t="s">
        <v>38</v>
      </c>
      <c r="M39" s="168" t="s">
        <v>128</v>
      </c>
      <c r="N39" s="169"/>
      <c r="O39" s="402" t="s">
        <v>129</v>
      </c>
      <c r="P39" s="403"/>
      <c r="Q39" s="404"/>
      <c r="R39" s="153" t="s">
        <v>301</v>
      </c>
      <c r="S39" s="154"/>
      <c r="T39" s="155"/>
      <c r="U39" s="140" t="s">
        <v>120</v>
      </c>
      <c r="V39" s="141"/>
      <c r="W39" s="34" t="s">
        <v>116</v>
      </c>
      <c r="X39" s="34" t="s">
        <v>93</v>
      </c>
      <c r="Y39" s="43" t="s">
        <v>88</v>
      </c>
      <c r="Z39" s="43" t="s">
        <v>89</v>
      </c>
      <c r="AA39" s="94"/>
      <c r="AB39" s="43"/>
    </row>
    <row r="40" spans="1:28" s="35" customFormat="1" ht="18.649999999999999" customHeight="1" x14ac:dyDescent="0.3">
      <c r="A40" s="5"/>
      <c r="B40" s="42"/>
      <c r="C40" s="178" t="s">
        <v>200</v>
      </c>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80"/>
    </row>
    <row r="41" spans="1:28" s="35" customFormat="1" ht="203.25" customHeight="1" x14ac:dyDescent="0.3">
      <c r="A41" s="5"/>
      <c r="B41" s="42" t="s">
        <v>201</v>
      </c>
      <c r="C41" s="168" t="s">
        <v>202</v>
      </c>
      <c r="D41" s="169"/>
      <c r="E41" s="170"/>
      <c r="F41" s="171">
        <v>3203990.1</v>
      </c>
      <c r="G41" s="172"/>
      <c r="H41" s="173">
        <v>355998.9</v>
      </c>
      <c r="I41" s="174"/>
      <c r="J41" s="173">
        <v>3559989</v>
      </c>
      <c r="K41" s="174"/>
      <c r="L41" s="19" t="s">
        <v>25</v>
      </c>
      <c r="M41" s="168" t="s">
        <v>203</v>
      </c>
      <c r="N41" s="170"/>
      <c r="O41" s="402" t="s">
        <v>382</v>
      </c>
      <c r="P41" s="403"/>
      <c r="Q41" s="404"/>
      <c r="R41" s="153" t="s">
        <v>205</v>
      </c>
      <c r="S41" s="154"/>
      <c r="T41" s="155"/>
      <c r="U41" s="140" t="s">
        <v>120</v>
      </c>
      <c r="V41" s="141"/>
      <c r="W41" s="34" t="s">
        <v>90</v>
      </c>
      <c r="X41" s="34" t="s">
        <v>90</v>
      </c>
      <c r="Y41" s="34" t="s">
        <v>88</v>
      </c>
      <c r="Z41" s="43" t="s">
        <v>89</v>
      </c>
      <c r="AA41" s="405" t="s">
        <v>383</v>
      </c>
      <c r="AB41" s="406" t="s">
        <v>384</v>
      </c>
    </row>
    <row r="42" spans="1:28" s="35" customFormat="1" ht="21" customHeight="1" x14ac:dyDescent="0.3">
      <c r="A42" s="5"/>
      <c r="B42" s="42"/>
      <c r="C42" s="346" t="s">
        <v>357</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8"/>
    </row>
    <row r="43" spans="1:28" s="35" customFormat="1" ht="171" customHeight="1" x14ac:dyDescent="0.3">
      <c r="A43" s="5"/>
      <c r="B43" s="42" t="s">
        <v>262</v>
      </c>
      <c r="C43" s="302" t="s">
        <v>286</v>
      </c>
      <c r="D43" s="303"/>
      <c r="E43" s="304"/>
      <c r="F43" s="175">
        <v>8792080</v>
      </c>
      <c r="G43" s="167"/>
      <c r="H43" s="175">
        <v>2198020</v>
      </c>
      <c r="I43" s="167"/>
      <c r="J43" s="175">
        <v>10990100</v>
      </c>
      <c r="K43" s="167"/>
      <c r="L43" s="29" t="s">
        <v>25</v>
      </c>
      <c r="M43" s="176" t="s">
        <v>287</v>
      </c>
      <c r="N43" s="177"/>
      <c r="O43" s="176" t="s">
        <v>288</v>
      </c>
      <c r="P43" s="247"/>
      <c r="Q43" s="177"/>
      <c r="R43" s="130" t="s">
        <v>263</v>
      </c>
      <c r="S43" s="166"/>
      <c r="T43" s="167"/>
      <c r="U43" s="125" t="s">
        <v>120</v>
      </c>
      <c r="V43" s="126"/>
      <c r="W43" s="43" t="s">
        <v>93</v>
      </c>
      <c r="X43" s="43" t="s">
        <v>93</v>
      </c>
      <c r="Y43" s="43" t="s">
        <v>88</v>
      </c>
      <c r="Z43" s="43" t="s">
        <v>93</v>
      </c>
      <c r="AA43" s="94"/>
      <c r="AB43" s="43"/>
    </row>
    <row r="44" spans="1:28" s="35" customFormat="1" ht="21" customHeight="1" x14ac:dyDescent="0.3">
      <c r="A44" s="5"/>
      <c r="B44" s="112"/>
      <c r="C44" s="383" t="s">
        <v>358</v>
      </c>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5"/>
    </row>
    <row r="45" spans="1:28" s="35" customFormat="1" ht="187" customHeight="1" x14ac:dyDescent="0.3">
      <c r="A45" s="5"/>
      <c r="B45" s="407" t="s">
        <v>356</v>
      </c>
      <c r="C45" s="408" t="s">
        <v>359</v>
      </c>
      <c r="D45" s="409"/>
      <c r="E45" s="410"/>
      <c r="F45" s="411">
        <v>1540880.19</v>
      </c>
      <c r="G45" s="412"/>
      <c r="H45" s="411">
        <v>171208.91</v>
      </c>
      <c r="I45" s="412"/>
      <c r="J45" s="411">
        <v>1712089.1</v>
      </c>
      <c r="K45" s="412"/>
      <c r="L45" s="392" t="s">
        <v>25</v>
      </c>
      <c r="M45" s="408" t="s">
        <v>360</v>
      </c>
      <c r="N45" s="410"/>
      <c r="O45" s="408" t="s">
        <v>361</v>
      </c>
      <c r="P45" s="409"/>
      <c r="Q45" s="410"/>
      <c r="R45" s="413" t="s">
        <v>362</v>
      </c>
      <c r="S45" s="414"/>
      <c r="T45" s="412"/>
      <c r="U45" s="413" t="s">
        <v>120</v>
      </c>
      <c r="V45" s="415"/>
      <c r="W45" s="416" t="s">
        <v>116</v>
      </c>
      <c r="X45" s="416" t="s">
        <v>93</v>
      </c>
      <c r="Y45" s="416" t="s">
        <v>88</v>
      </c>
      <c r="Z45" s="416" t="s">
        <v>89</v>
      </c>
      <c r="AA45" s="405"/>
      <c r="AB45" s="416"/>
    </row>
    <row r="46" spans="1:28" ht="16.5" customHeight="1" x14ac:dyDescent="0.35">
      <c r="A46" s="3"/>
      <c r="B46" s="3"/>
      <c r="C46" s="297" t="s">
        <v>40</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9"/>
    </row>
    <row r="47" spans="1:28" ht="16.5" customHeight="1" x14ac:dyDescent="0.35">
      <c r="A47" s="3"/>
      <c r="B47" s="3"/>
      <c r="C47" s="297" t="s">
        <v>279</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9"/>
    </row>
    <row r="48" spans="1:28" ht="296.14999999999998" customHeight="1" x14ac:dyDescent="0.35">
      <c r="A48" s="6"/>
      <c r="B48" s="42" t="s">
        <v>280</v>
      </c>
      <c r="C48" s="144" t="s">
        <v>281</v>
      </c>
      <c r="D48" s="146"/>
      <c r="E48" s="145"/>
      <c r="F48" s="161">
        <v>799927.39</v>
      </c>
      <c r="G48" s="162"/>
      <c r="H48" s="161">
        <v>266642.46999999997</v>
      </c>
      <c r="I48" s="162"/>
      <c r="J48" s="161">
        <f>F48+H48</f>
        <v>1066569.8599999999</v>
      </c>
      <c r="K48" s="162"/>
      <c r="L48" s="33" t="s">
        <v>57</v>
      </c>
      <c r="M48" s="144" t="s">
        <v>282</v>
      </c>
      <c r="N48" s="145"/>
      <c r="O48" s="144" t="s">
        <v>283</v>
      </c>
      <c r="P48" s="146"/>
      <c r="Q48" s="145"/>
      <c r="R48" s="153" t="s">
        <v>284</v>
      </c>
      <c r="S48" s="154"/>
      <c r="T48" s="155"/>
      <c r="U48" s="153" t="s">
        <v>120</v>
      </c>
      <c r="V48" s="155"/>
      <c r="W48" s="34" t="s">
        <v>89</v>
      </c>
      <c r="X48" s="34" t="s">
        <v>93</v>
      </c>
      <c r="Y48" s="43" t="s">
        <v>91</v>
      </c>
      <c r="Z48" s="43" t="s">
        <v>89</v>
      </c>
      <c r="AA48" s="94"/>
      <c r="AB48" s="43"/>
    </row>
    <row r="49" spans="1:28" ht="16.5" customHeight="1" x14ac:dyDescent="0.35">
      <c r="A49" s="3"/>
      <c r="B49" s="3"/>
      <c r="C49" s="297" t="s">
        <v>41</v>
      </c>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9"/>
    </row>
    <row r="50" spans="1:28" ht="82" customHeight="1" x14ac:dyDescent="0.35">
      <c r="A50" s="6"/>
      <c r="B50" s="21" t="s">
        <v>43</v>
      </c>
      <c r="C50" s="305" t="s">
        <v>42</v>
      </c>
      <c r="D50" s="306"/>
      <c r="E50" s="307"/>
      <c r="F50" s="245">
        <v>285000</v>
      </c>
      <c r="G50" s="246"/>
      <c r="H50" s="245">
        <v>95000</v>
      </c>
      <c r="I50" s="246"/>
      <c r="J50" s="245">
        <f>F50+H50</f>
        <v>380000</v>
      </c>
      <c r="K50" s="246"/>
      <c r="L50" s="33" t="s">
        <v>57</v>
      </c>
      <c r="M50" s="144" t="s">
        <v>170</v>
      </c>
      <c r="N50" s="145"/>
      <c r="O50" s="144" t="s">
        <v>109</v>
      </c>
      <c r="P50" s="146"/>
      <c r="Q50" s="145"/>
      <c r="R50" s="153" t="s">
        <v>110</v>
      </c>
      <c r="S50" s="154"/>
      <c r="T50" s="155"/>
      <c r="U50" s="140" t="s">
        <v>120</v>
      </c>
      <c r="V50" s="141"/>
      <c r="W50" s="37" t="s">
        <v>95</v>
      </c>
      <c r="X50" s="37" t="s">
        <v>93</v>
      </c>
      <c r="Y50" s="38" t="s">
        <v>96</v>
      </c>
      <c r="Z50" s="38" t="s">
        <v>89</v>
      </c>
      <c r="AA50" s="93"/>
      <c r="AB50" s="38"/>
    </row>
    <row r="51" spans="1:28" ht="24.75" customHeight="1" x14ac:dyDescent="0.35">
      <c r="A51" s="3"/>
      <c r="B51" s="3"/>
      <c r="C51" s="341" t="s">
        <v>69</v>
      </c>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3"/>
    </row>
    <row r="52" spans="1:28" s="35" customFormat="1" ht="71.900000000000006" customHeight="1" x14ac:dyDescent="0.3">
      <c r="A52" s="45"/>
      <c r="B52" s="42" t="s">
        <v>70</v>
      </c>
      <c r="C52" s="127" t="s">
        <v>71</v>
      </c>
      <c r="D52" s="128"/>
      <c r="E52" s="129"/>
      <c r="F52" s="161">
        <v>70000</v>
      </c>
      <c r="G52" s="162"/>
      <c r="H52" s="161">
        <v>23333.33</v>
      </c>
      <c r="I52" s="162"/>
      <c r="J52" s="161">
        <f>F52+H52</f>
        <v>93333.33</v>
      </c>
      <c r="K52" s="162"/>
      <c r="L52" s="75" t="s">
        <v>37</v>
      </c>
      <c r="M52" s="127" t="s">
        <v>177</v>
      </c>
      <c r="N52" s="129"/>
      <c r="O52" s="294" t="s">
        <v>132</v>
      </c>
      <c r="P52" s="295"/>
      <c r="Q52" s="296"/>
      <c r="R52" s="130" t="s">
        <v>106</v>
      </c>
      <c r="S52" s="152"/>
      <c r="T52" s="131"/>
      <c r="U52" s="130" t="s">
        <v>155</v>
      </c>
      <c r="V52" s="131"/>
      <c r="W52" s="43" t="s">
        <v>88</v>
      </c>
      <c r="X52" s="43" t="s">
        <v>89</v>
      </c>
      <c r="Y52" s="43" t="s">
        <v>91</v>
      </c>
      <c r="Z52" s="43" t="s">
        <v>89</v>
      </c>
      <c r="AA52" s="100" t="s">
        <v>311</v>
      </c>
      <c r="AB52" s="43"/>
    </row>
    <row r="53" spans="1:28" s="35" customFormat="1" ht="90.75" customHeight="1" x14ac:dyDescent="0.3">
      <c r="A53" s="59"/>
      <c r="B53" s="75" t="s">
        <v>343</v>
      </c>
      <c r="C53" s="234" t="s">
        <v>344</v>
      </c>
      <c r="D53" s="247"/>
      <c r="E53" s="177"/>
      <c r="F53" s="248">
        <v>109657.06</v>
      </c>
      <c r="G53" s="249"/>
      <c r="H53" s="250">
        <v>36552.36</v>
      </c>
      <c r="I53" s="251"/>
      <c r="J53" s="252">
        <f>+F53+H53</f>
        <v>146209.41999999998</v>
      </c>
      <c r="K53" s="251"/>
      <c r="L53" s="33" t="s">
        <v>33</v>
      </c>
      <c r="M53" s="127" t="s">
        <v>345</v>
      </c>
      <c r="N53" s="177"/>
      <c r="O53" s="127" t="s">
        <v>348</v>
      </c>
      <c r="P53" s="247"/>
      <c r="Q53" s="177"/>
      <c r="R53" s="127" t="s">
        <v>346</v>
      </c>
      <c r="S53" s="247"/>
      <c r="T53" s="177"/>
      <c r="U53" s="130" t="s">
        <v>347</v>
      </c>
      <c r="V53" s="167"/>
      <c r="W53" s="56" t="s">
        <v>88</v>
      </c>
      <c r="X53" s="56" t="s">
        <v>89</v>
      </c>
      <c r="Y53" s="56" t="s">
        <v>91</v>
      </c>
      <c r="Z53" s="56" t="s">
        <v>89</v>
      </c>
      <c r="AA53" s="56"/>
      <c r="AB53" s="56"/>
    </row>
    <row r="54" spans="1:28" ht="18.649999999999999" customHeight="1" x14ac:dyDescent="0.35">
      <c r="A54" s="3"/>
      <c r="B54" s="3"/>
      <c r="C54" s="227" t="s">
        <v>72</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9"/>
    </row>
    <row r="55" spans="1:28" customFormat="1" ht="170.15" customHeight="1" x14ac:dyDescent="0.35">
      <c r="A55" s="45"/>
      <c r="B55" s="42" t="s">
        <v>73</v>
      </c>
      <c r="C55" s="144" t="s">
        <v>74</v>
      </c>
      <c r="D55" s="146"/>
      <c r="E55" s="145"/>
      <c r="F55" s="282">
        <v>969455.26</v>
      </c>
      <c r="G55" s="283"/>
      <c r="H55" s="282">
        <v>323151.75</v>
      </c>
      <c r="I55" s="283"/>
      <c r="J55" s="282">
        <f>F55+H55</f>
        <v>1292607.01</v>
      </c>
      <c r="K55" s="283"/>
      <c r="L55" s="46" t="s">
        <v>33</v>
      </c>
      <c r="M55" s="144" t="s">
        <v>165</v>
      </c>
      <c r="N55" s="145"/>
      <c r="O55" s="144" t="s">
        <v>166</v>
      </c>
      <c r="P55" s="146"/>
      <c r="Q55" s="145"/>
      <c r="R55" s="153" t="s">
        <v>207</v>
      </c>
      <c r="S55" s="154"/>
      <c r="T55" s="155"/>
      <c r="U55" s="153" t="s">
        <v>185</v>
      </c>
      <c r="V55" s="155"/>
      <c r="W55" s="34" t="s">
        <v>164</v>
      </c>
      <c r="X55" s="34" t="s">
        <v>95</v>
      </c>
      <c r="Y55" s="34" t="s">
        <v>91</v>
      </c>
      <c r="Z55" s="34" t="s">
        <v>89</v>
      </c>
      <c r="AA55" s="96"/>
      <c r="AB55" s="43"/>
    </row>
    <row r="56" spans="1:28" customFormat="1" ht="133" customHeight="1" x14ac:dyDescent="0.35">
      <c r="A56" s="84"/>
      <c r="B56" s="42" t="s">
        <v>302</v>
      </c>
      <c r="C56" s="144" t="s">
        <v>303</v>
      </c>
      <c r="D56" s="146"/>
      <c r="E56" s="145"/>
      <c r="F56" s="282">
        <v>1409442.99</v>
      </c>
      <c r="G56" s="283"/>
      <c r="H56" s="282">
        <v>469814.33</v>
      </c>
      <c r="I56" s="283"/>
      <c r="J56" s="282">
        <f>F56+H56</f>
        <v>1879257.32</v>
      </c>
      <c r="K56" s="283"/>
      <c r="L56" s="46" t="s">
        <v>33</v>
      </c>
      <c r="M56" s="144" t="s">
        <v>309</v>
      </c>
      <c r="N56" s="145"/>
      <c r="O56" s="144" t="s">
        <v>304</v>
      </c>
      <c r="P56" s="146"/>
      <c r="Q56" s="145"/>
      <c r="R56" s="153" t="s">
        <v>305</v>
      </c>
      <c r="S56" s="154"/>
      <c r="T56" s="155"/>
      <c r="U56" s="153" t="s">
        <v>185</v>
      </c>
      <c r="V56" s="155"/>
      <c r="W56" s="34" t="s">
        <v>164</v>
      </c>
      <c r="X56" s="34" t="s">
        <v>95</v>
      </c>
      <c r="Y56" s="34" t="s">
        <v>96</v>
      </c>
      <c r="Z56" s="34" t="s">
        <v>89</v>
      </c>
      <c r="AA56" s="94"/>
      <c r="AB56" s="43"/>
    </row>
    <row r="57" spans="1:28" ht="16.5" customHeight="1" x14ac:dyDescent="0.35">
      <c r="A57" s="25"/>
      <c r="B57" s="85"/>
      <c r="C57" s="158" t="s">
        <v>6</v>
      </c>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60"/>
    </row>
    <row r="58" spans="1:28" ht="286" customHeight="1" x14ac:dyDescent="0.35">
      <c r="A58" s="26"/>
      <c r="B58" s="62" t="s">
        <v>212</v>
      </c>
      <c r="C58" s="199" t="s">
        <v>213</v>
      </c>
      <c r="D58" s="201"/>
      <c r="E58" s="200"/>
      <c r="F58" s="238">
        <v>2007378.25</v>
      </c>
      <c r="G58" s="239"/>
      <c r="H58" s="238">
        <v>0</v>
      </c>
      <c r="I58" s="239"/>
      <c r="J58" s="238">
        <v>2007378.25</v>
      </c>
      <c r="K58" s="239"/>
      <c r="L58" s="29" t="s">
        <v>33</v>
      </c>
      <c r="M58" s="199" t="s">
        <v>217</v>
      </c>
      <c r="N58" s="200"/>
      <c r="O58" s="199" t="s">
        <v>327</v>
      </c>
      <c r="P58" s="201"/>
      <c r="Q58" s="200"/>
      <c r="R58" s="202" t="s">
        <v>214</v>
      </c>
      <c r="S58" s="203"/>
      <c r="T58" s="204"/>
      <c r="U58" s="202" t="s">
        <v>215</v>
      </c>
      <c r="V58" s="204"/>
      <c r="W58" s="24" t="s">
        <v>216</v>
      </c>
      <c r="X58" s="24" t="s">
        <v>91</v>
      </c>
      <c r="Y58" s="24" t="s">
        <v>93</v>
      </c>
      <c r="Z58" s="24" t="s">
        <v>89</v>
      </c>
      <c r="AA58" s="92"/>
      <c r="AB58" s="24"/>
    </row>
    <row r="59" spans="1:28" s="35" customFormat="1" ht="119.15" customHeight="1" x14ac:dyDescent="0.3">
      <c r="A59" s="6"/>
      <c r="B59" s="47" t="s">
        <v>48</v>
      </c>
      <c r="C59" s="234" t="s">
        <v>49</v>
      </c>
      <c r="D59" s="236"/>
      <c r="E59" s="235"/>
      <c r="F59" s="238">
        <v>400000</v>
      </c>
      <c r="G59" s="239"/>
      <c r="H59" s="238">
        <v>0</v>
      </c>
      <c r="I59" s="239"/>
      <c r="J59" s="238">
        <f>F59+H59</f>
        <v>400000</v>
      </c>
      <c r="K59" s="239"/>
      <c r="L59" s="46" t="s">
        <v>33</v>
      </c>
      <c r="M59" s="127" t="s">
        <v>178</v>
      </c>
      <c r="N59" s="129"/>
      <c r="O59" s="127" t="s">
        <v>134</v>
      </c>
      <c r="P59" s="128"/>
      <c r="Q59" s="129"/>
      <c r="R59" s="130" t="s">
        <v>133</v>
      </c>
      <c r="S59" s="152"/>
      <c r="T59" s="131"/>
      <c r="U59" s="130" t="s">
        <v>151</v>
      </c>
      <c r="V59" s="131"/>
      <c r="W59" s="43" t="s">
        <v>92</v>
      </c>
      <c r="X59" s="43" t="s">
        <v>91</v>
      </c>
      <c r="Y59" s="43" t="s">
        <v>93</v>
      </c>
      <c r="Z59" s="43" t="s">
        <v>89</v>
      </c>
      <c r="AA59" s="94"/>
      <c r="AB59" s="43"/>
    </row>
    <row r="60" spans="1:28" ht="93.65" customHeight="1" x14ac:dyDescent="0.35">
      <c r="A60" s="6"/>
      <c r="B60" s="31" t="s">
        <v>47</v>
      </c>
      <c r="C60" s="199" t="s">
        <v>28</v>
      </c>
      <c r="D60" s="201"/>
      <c r="E60" s="200"/>
      <c r="F60" s="206">
        <v>205000</v>
      </c>
      <c r="G60" s="207"/>
      <c r="H60" s="300">
        <v>0</v>
      </c>
      <c r="I60" s="301"/>
      <c r="J60" s="206">
        <f>F60+H60</f>
        <v>205000</v>
      </c>
      <c r="K60" s="207"/>
      <c r="L60" s="19" t="s">
        <v>33</v>
      </c>
      <c r="M60" s="262" t="s">
        <v>94</v>
      </c>
      <c r="N60" s="264"/>
      <c r="O60" s="127" t="s">
        <v>111</v>
      </c>
      <c r="P60" s="128"/>
      <c r="Q60" s="129"/>
      <c r="R60" s="130" t="s">
        <v>270</v>
      </c>
      <c r="S60" s="152"/>
      <c r="T60" s="131"/>
      <c r="U60" s="125" t="s">
        <v>150</v>
      </c>
      <c r="V60" s="126"/>
      <c r="W60" s="38" t="s">
        <v>92</v>
      </c>
      <c r="X60" s="38" t="s">
        <v>88</v>
      </c>
      <c r="Y60" s="38" t="s">
        <v>93</v>
      </c>
      <c r="Z60" s="38" t="s">
        <v>89</v>
      </c>
      <c r="AA60" s="93"/>
      <c r="AB60" s="38"/>
    </row>
    <row r="61" spans="1:28" ht="16.5" customHeight="1" x14ac:dyDescent="0.35">
      <c r="A61" s="3"/>
      <c r="B61" s="74"/>
      <c r="C61" s="297" t="s">
        <v>50</v>
      </c>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9"/>
    </row>
    <row r="62" spans="1:28" ht="136.4" customHeight="1" x14ac:dyDescent="0.35">
      <c r="A62" s="6"/>
      <c r="B62" s="79" t="s">
        <v>52</v>
      </c>
      <c r="C62" s="281" t="s">
        <v>51</v>
      </c>
      <c r="D62" s="281"/>
      <c r="E62" s="281"/>
      <c r="F62" s="182">
        <v>297233.90000000002</v>
      </c>
      <c r="G62" s="182"/>
      <c r="H62" s="182">
        <v>0</v>
      </c>
      <c r="I62" s="182"/>
      <c r="J62" s="182">
        <f>F62+H62</f>
        <v>297233.90000000002</v>
      </c>
      <c r="K62" s="182"/>
      <c r="L62" s="29" t="s">
        <v>25</v>
      </c>
      <c r="M62" s="157" t="s">
        <v>112</v>
      </c>
      <c r="N62" s="157"/>
      <c r="O62" s="293" t="s">
        <v>114</v>
      </c>
      <c r="P62" s="293"/>
      <c r="Q62" s="293"/>
      <c r="R62" s="156" t="s">
        <v>113</v>
      </c>
      <c r="S62" s="156"/>
      <c r="T62" s="156"/>
      <c r="U62" s="142" t="s">
        <v>120</v>
      </c>
      <c r="V62" s="142"/>
      <c r="W62" s="38" t="s">
        <v>92</v>
      </c>
      <c r="X62" s="38" t="s">
        <v>90</v>
      </c>
      <c r="Y62" s="38" t="s">
        <v>93</v>
      </c>
      <c r="Z62" s="38" t="s">
        <v>89</v>
      </c>
      <c r="AA62" s="97">
        <v>45485</v>
      </c>
      <c r="AB62" s="87" t="s">
        <v>313</v>
      </c>
    </row>
    <row r="63" spans="1:28" ht="16.5" customHeight="1" x14ac:dyDescent="0.35">
      <c r="A63" s="27"/>
      <c r="B63" s="10"/>
      <c r="C63" s="189" t="s">
        <v>29</v>
      </c>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1"/>
    </row>
    <row r="64" spans="1:28" ht="150.75" customHeight="1" x14ac:dyDescent="0.35">
      <c r="A64" s="12"/>
      <c r="B64" s="73" t="s">
        <v>53</v>
      </c>
      <c r="C64" s="181" t="s">
        <v>54</v>
      </c>
      <c r="D64" s="181"/>
      <c r="E64" s="181"/>
      <c r="F64" s="224">
        <v>151680.78</v>
      </c>
      <c r="G64" s="224"/>
      <c r="H64" s="182">
        <v>0</v>
      </c>
      <c r="I64" s="182"/>
      <c r="J64" s="224">
        <f>F64</f>
        <v>151680.78</v>
      </c>
      <c r="K64" s="226"/>
      <c r="L64" s="18" t="s">
        <v>25</v>
      </c>
      <c r="M64" s="157" t="s">
        <v>179</v>
      </c>
      <c r="N64" s="157"/>
      <c r="O64" s="157" t="s">
        <v>335</v>
      </c>
      <c r="P64" s="157"/>
      <c r="Q64" s="157"/>
      <c r="R64" s="156" t="s">
        <v>246</v>
      </c>
      <c r="S64" s="156"/>
      <c r="T64" s="156"/>
      <c r="U64" s="142" t="s">
        <v>120</v>
      </c>
      <c r="V64" s="142"/>
      <c r="W64" s="38" t="s">
        <v>92</v>
      </c>
      <c r="X64" s="38" t="s">
        <v>88</v>
      </c>
      <c r="Y64" s="38" t="s">
        <v>93</v>
      </c>
      <c r="Z64" s="38" t="s">
        <v>89</v>
      </c>
      <c r="AA64" s="93" t="s">
        <v>333</v>
      </c>
      <c r="AB64" s="102" t="s">
        <v>336</v>
      </c>
    </row>
    <row r="65" spans="1:28" ht="301.5" customHeight="1" x14ac:dyDescent="0.35">
      <c r="A65" s="12"/>
      <c r="B65" s="417" t="s">
        <v>363</v>
      </c>
      <c r="C65" s="393" t="s">
        <v>364</v>
      </c>
      <c r="D65" s="394"/>
      <c r="E65" s="395"/>
      <c r="F65" s="390">
        <v>295000</v>
      </c>
      <c r="G65" s="391"/>
      <c r="H65" s="390">
        <v>0</v>
      </c>
      <c r="I65" s="391"/>
      <c r="J65" s="390">
        <v>295000</v>
      </c>
      <c r="K65" s="391"/>
      <c r="L65" s="418" t="s">
        <v>25</v>
      </c>
      <c r="M65" s="419" t="s">
        <v>365</v>
      </c>
      <c r="N65" s="420"/>
      <c r="O65" s="419" t="s">
        <v>366</v>
      </c>
      <c r="P65" s="421"/>
      <c r="Q65" s="420"/>
      <c r="R65" s="413" t="s">
        <v>367</v>
      </c>
      <c r="S65" s="422"/>
      <c r="T65" s="415"/>
      <c r="U65" s="413" t="s">
        <v>120</v>
      </c>
      <c r="V65" s="415"/>
      <c r="W65" s="423" t="s">
        <v>92</v>
      </c>
      <c r="X65" s="423" t="s">
        <v>88</v>
      </c>
      <c r="Y65" s="423" t="s">
        <v>93</v>
      </c>
      <c r="Z65" s="416" t="s">
        <v>89</v>
      </c>
      <c r="AA65" s="405"/>
      <c r="AB65" s="424"/>
    </row>
    <row r="66" spans="1:28" ht="108" customHeight="1" x14ac:dyDescent="0.35">
      <c r="A66" s="12"/>
      <c r="B66" s="18" t="s">
        <v>27</v>
      </c>
      <c r="C66" s="199" t="s">
        <v>28</v>
      </c>
      <c r="D66" s="247"/>
      <c r="E66" s="177"/>
      <c r="F66" s="238">
        <v>615000</v>
      </c>
      <c r="G66" s="167"/>
      <c r="H66" s="206">
        <v>0</v>
      </c>
      <c r="I66" s="167"/>
      <c r="J66" s="238">
        <v>615000</v>
      </c>
      <c r="K66" s="167"/>
      <c r="L66" s="22" t="s">
        <v>36</v>
      </c>
      <c r="M66" s="127" t="s">
        <v>180</v>
      </c>
      <c r="N66" s="177"/>
      <c r="O66" s="127" t="s">
        <v>253</v>
      </c>
      <c r="P66" s="247"/>
      <c r="Q66" s="177"/>
      <c r="R66" s="130" t="s">
        <v>254</v>
      </c>
      <c r="S66" s="166"/>
      <c r="T66" s="167"/>
      <c r="U66" s="125" t="s">
        <v>120</v>
      </c>
      <c r="V66" s="167"/>
      <c r="W66" s="37" t="s">
        <v>92</v>
      </c>
      <c r="X66" s="37" t="s">
        <v>88</v>
      </c>
      <c r="Y66" s="37" t="s">
        <v>93</v>
      </c>
      <c r="Z66" s="38" t="s">
        <v>89</v>
      </c>
      <c r="AA66" s="93"/>
      <c r="AB66" s="102"/>
    </row>
    <row r="67" spans="1:28" ht="217.5" customHeight="1" x14ac:dyDescent="0.35">
      <c r="A67" s="6"/>
      <c r="B67" s="386" t="s">
        <v>350</v>
      </c>
      <c r="C67" s="425" t="s">
        <v>351</v>
      </c>
      <c r="D67" s="425"/>
      <c r="E67" s="425"/>
      <c r="F67" s="426">
        <v>718990.24</v>
      </c>
      <c r="G67" s="426"/>
      <c r="H67" s="426">
        <v>0</v>
      </c>
      <c r="I67" s="426"/>
      <c r="J67" s="426">
        <f>F67</f>
        <v>718990.24</v>
      </c>
      <c r="K67" s="427"/>
      <c r="L67" s="418" t="s">
        <v>36</v>
      </c>
      <c r="M67" s="428" t="s">
        <v>352</v>
      </c>
      <c r="N67" s="429"/>
      <c r="O67" s="430" t="s">
        <v>354</v>
      </c>
      <c r="P67" s="431"/>
      <c r="Q67" s="432"/>
      <c r="R67" s="433" t="s">
        <v>353</v>
      </c>
      <c r="S67" s="434"/>
      <c r="T67" s="435"/>
      <c r="U67" s="433" t="s">
        <v>120</v>
      </c>
      <c r="V67" s="435"/>
      <c r="W67" s="436" t="s">
        <v>92</v>
      </c>
      <c r="X67" s="436" t="s">
        <v>90</v>
      </c>
      <c r="Y67" s="436" t="s">
        <v>93</v>
      </c>
      <c r="Z67" s="437" t="s">
        <v>89</v>
      </c>
      <c r="AA67" s="38"/>
      <c r="AB67" s="38"/>
    </row>
    <row r="68" spans="1:28" ht="16.5" customHeight="1" x14ac:dyDescent="0.35">
      <c r="A68" s="27"/>
      <c r="B68" s="9"/>
      <c r="C68" s="284" t="s">
        <v>31</v>
      </c>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row>
    <row r="69" spans="1:28" ht="93.65" customHeight="1" x14ac:dyDescent="0.35">
      <c r="A69" s="12"/>
      <c r="B69" s="57" t="s">
        <v>32</v>
      </c>
      <c r="C69" s="285" t="s">
        <v>34</v>
      </c>
      <c r="D69" s="286"/>
      <c r="E69" s="287"/>
      <c r="F69" s="289">
        <v>210000</v>
      </c>
      <c r="G69" s="290"/>
      <c r="H69" s="291">
        <v>0</v>
      </c>
      <c r="I69" s="292"/>
      <c r="J69" s="289">
        <f>F69</f>
        <v>210000</v>
      </c>
      <c r="K69" s="373"/>
      <c r="L69" s="46" t="s">
        <v>33</v>
      </c>
      <c r="M69" s="144" t="s">
        <v>181</v>
      </c>
      <c r="N69" s="145"/>
      <c r="O69" s="144" t="s">
        <v>162</v>
      </c>
      <c r="P69" s="146"/>
      <c r="Q69" s="145"/>
      <c r="R69" s="153" t="s">
        <v>163</v>
      </c>
      <c r="S69" s="154"/>
      <c r="T69" s="155"/>
      <c r="U69" s="153" t="s">
        <v>152</v>
      </c>
      <c r="V69" s="155"/>
      <c r="W69" s="34" t="s">
        <v>92</v>
      </c>
      <c r="X69" s="34" t="s">
        <v>89</v>
      </c>
      <c r="Y69" s="34" t="s">
        <v>96</v>
      </c>
      <c r="Z69" s="34" t="s">
        <v>161</v>
      </c>
      <c r="AA69" s="43"/>
      <c r="AB69" s="43"/>
    </row>
    <row r="70" spans="1:28" ht="104.5" customHeight="1" x14ac:dyDescent="0.35">
      <c r="A70" s="13"/>
      <c r="B70" s="18" t="s">
        <v>55</v>
      </c>
      <c r="C70" s="199" t="s">
        <v>56</v>
      </c>
      <c r="D70" s="201"/>
      <c r="E70" s="340"/>
      <c r="F70" s="279">
        <v>37880.31</v>
      </c>
      <c r="G70" s="280"/>
      <c r="H70" s="147">
        <v>0</v>
      </c>
      <c r="I70" s="148"/>
      <c r="J70" s="279">
        <f>F70</f>
        <v>37880.31</v>
      </c>
      <c r="K70" s="280"/>
      <c r="L70" s="64" t="s">
        <v>25</v>
      </c>
      <c r="M70" s="234" t="s">
        <v>122</v>
      </c>
      <c r="N70" s="235"/>
      <c r="O70" s="127" t="s">
        <v>115</v>
      </c>
      <c r="P70" s="128"/>
      <c r="Q70" s="129"/>
      <c r="R70" s="413" t="s">
        <v>381</v>
      </c>
      <c r="S70" s="422"/>
      <c r="T70" s="415"/>
      <c r="U70" s="125" t="s">
        <v>120</v>
      </c>
      <c r="V70" s="126"/>
      <c r="W70" s="38" t="s">
        <v>92</v>
      </c>
      <c r="X70" s="38" t="s">
        <v>89</v>
      </c>
      <c r="Y70" s="38" t="s">
        <v>93</v>
      </c>
      <c r="Z70" s="38" t="s">
        <v>89</v>
      </c>
      <c r="AA70" s="38"/>
      <c r="AB70" s="38"/>
    </row>
    <row r="71" spans="1:28" ht="136" customHeight="1" x14ac:dyDescent="0.35">
      <c r="A71" s="13"/>
      <c r="B71" s="18" t="s">
        <v>229</v>
      </c>
      <c r="C71" s="369" t="s">
        <v>230</v>
      </c>
      <c r="D71" s="370"/>
      <c r="E71" s="370"/>
      <c r="F71" s="149">
        <v>459885.71</v>
      </c>
      <c r="G71" s="150"/>
      <c r="H71" s="147">
        <v>0</v>
      </c>
      <c r="I71" s="148"/>
      <c r="J71" s="149">
        <v>459885.71</v>
      </c>
      <c r="K71" s="150"/>
      <c r="L71" s="89" t="s">
        <v>67</v>
      </c>
      <c r="M71" s="366" t="s">
        <v>231</v>
      </c>
      <c r="N71" s="367"/>
      <c r="O71" s="134" t="s">
        <v>233</v>
      </c>
      <c r="P71" s="361"/>
      <c r="Q71" s="362"/>
      <c r="R71" s="132" t="s">
        <v>232</v>
      </c>
      <c r="S71" s="363"/>
      <c r="T71" s="133"/>
      <c r="U71" s="364" t="s">
        <v>120</v>
      </c>
      <c r="V71" s="365"/>
      <c r="W71" s="90" t="s">
        <v>92</v>
      </c>
      <c r="X71" s="90" t="s">
        <v>89</v>
      </c>
      <c r="Y71" s="90" t="s">
        <v>93</v>
      </c>
      <c r="Z71" s="90" t="s">
        <v>89</v>
      </c>
      <c r="AA71" s="90"/>
      <c r="AB71" s="38"/>
    </row>
    <row r="72" spans="1:28" ht="16.5" customHeight="1" x14ac:dyDescent="0.35">
      <c r="A72" s="26"/>
      <c r="B72" s="17"/>
      <c r="C72" s="368" t="s">
        <v>75</v>
      </c>
      <c r="D72" s="368"/>
      <c r="E72" s="368"/>
      <c r="F72" s="368"/>
      <c r="G72" s="368"/>
      <c r="H72" s="368"/>
      <c r="I72" s="368"/>
      <c r="J72" s="368"/>
      <c r="K72" s="368"/>
      <c r="L72" s="368"/>
      <c r="M72" s="368"/>
      <c r="N72" s="368"/>
      <c r="O72" s="368"/>
      <c r="P72" s="368"/>
      <c r="Q72" s="368"/>
      <c r="R72" s="368"/>
      <c r="S72" s="368"/>
      <c r="T72" s="368"/>
      <c r="U72" s="368"/>
      <c r="V72" s="368"/>
      <c r="W72" s="368"/>
      <c r="X72" s="368"/>
      <c r="Y72" s="368"/>
      <c r="Z72" s="368"/>
      <c r="AA72" s="368"/>
      <c r="AB72" s="368"/>
    </row>
    <row r="73" spans="1:28" customFormat="1" ht="143.15" customHeight="1" x14ac:dyDescent="0.35">
      <c r="A73" s="45"/>
      <c r="B73" s="49" t="s">
        <v>14</v>
      </c>
      <c r="C73" s="374" t="s">
        <v>7</v>
      </c>
      <c r="D73" s="375"/>
      <c r="E73" s="375"/>
      <c r="F73" s="277">
        <v>9374215.9399999995</v>
      </c>
      <c r="G73" s="277"/>
      <c r="H73" s="143">
        <f>0</f>
        <v>0</v>
      </c>
      <c r="I73" s="143"/>
      <c r="J73" s="277">
        <f t="shared" ref="J73:J77" si="0">SUM(F73:I73)</f>
        <v>9374215.9399999995</v>
      </c>
      <c r="K73" s="278"/>
      <c r="L73" s="46" t="s">
        <v>33</v>
      </c>
      <c r="M73" s="127" t="s">
        <v>182</v>
      </c>
      <c r="N73" s="129"/>
      <c r="O73" s="127" t="s">
        <v>142</v>
      </c>
      <c r="P73" s="128"/>
      <c r="Q73" s="129"/>
      <c r="R73" s="130" t="s">
        <v>144</v>
      </c>
      <c r="S73" s="152"/>
      <c r="T73" s="131"/>
      <c r="U73" s="153" t="s">
        <v>152</v>
      </c>
      <c r="V73" s="155"/>
      <c r="W73" s="56" t="s">
        <v>92</v>
      </c>
      <c r="X73" s="56" t="s">
        <v>90</v>
      </c>
      <c r="Y73" s="56" t="s">
        <v>93</v>
      </c>
      <c r="Z73" s="56" t="s">
        <v>89</v>
      </c>
      <c r="AA73" s="87">
        <v>45532</v>
      </c>
      <c r="AB73" s="87"/>
    </row>
    <row r="74" spans="1:28" ht="105.65" customHeight="1" x14ac:dyDescent="0.35">
      <c r="A74" s="6"/>
      <c r="B74" s="49" t="s">
        <v>15</v>
      </c>
      <c r="C74" s="254" t="s">
        <v>9</v>
      </c>
      <c r="D74" s="288"/>
      <c r="E74" s="288"/>
      <c r="F74" s="139">
        <v>27695000</v>
      </c>
      <c r="G74" s="139"/>
      <c r="H74" s="151">
        <f>0</f>
        <v>0</v>
      </c>
      <c r="I74" s="151"/>
      <c r="J74" s="139">
        <f t="shared" si="0"/>
        <v>27695000</v>
      </c>
      <c r="K74" s="123"/>
      <c r="L74" s="33" t="s">
        <v>25</v>
      </c>
      <c r="M74" s="127" t="s">
        <v>145</v>
      </c>
      <c r="N74" s="129"/>
      <c r="O74" s="127" t="s">
        <v>146</v>
      </c>
      <c r="P74" s="128"/>
      <c r="Q74" s="129"/>
      <c r="R74" s="127" t="s">
        <v>144</v>
      </c>
      <c r="S74" s="128"/>
      <c r="T74" s="129"/>
      <c r="U74" s="130" t="s">
        <v>120</v>
      </c>
      <c r="V74" s="131"/>
      <c r="W74" s="56" t="s">
        <v>92</v>
      </c>
      <c r="X74" s="56" t="s">
        <v>90</v>
      </c>
      <c r="Y74" s="56" t="s">
        <v>93</v>
      </c>
      <c r="Z74" s="56" t="s">
        <v>89</v>
      </c>
      <c r="AA74" s="56"/>
      <c r="AB74" s="56"/>
    </row>
    <row r="75" spans="1:28" ht="185.9" customHeight="1" x14ac:dyDescent="0.35">
      <c r="A75" s="6"/>
      <c r="B75" s="49" t="s">
        <v>16</v>
      </c>
      <c r="C75" s="254" t="s">
        <v>10</v>
      </c>
      <c r="D75" s="254"/>
      <c r="E75" s="254"/>
      <c r="F75" s="123">
        <v>19320942</v>
      </c>
      <c r="G75" s="124"/>
      <c r="H75" s="151">
        <f>0</f>
        <v>0</v>
      </c>
      <c r="I75" s="151"/>
      <c r="J75" s="123">
        <f t="shared" si="0"/>
        <v>19320942</v>
      </c>
      <c r="K75" s="276"/>
      <c r="L75" s="33" t="s">
        <v>67</v>
      </c>
      <c r="M75" s="127" t="s">
        <v>183</v>
      </c>
      <c r="N75" s="129"/>
      <c r="O75" s="127" t="s">
        <v>156</v>
      </c>
      <c r="P75" s="128"/>
      <c r="Q75" s="129"/>
      <c r="R75" s="127" t="s">
        <v>144</v>
      </c>
      <c r="S75" s="128"/>
      <c r="T75" s="129"/>
      <c r="U75" s="130" t="s">
        <v>120</v>
      </c>
      <c r="V75" s="131"/>
      <c r="W75" s="56" t="s">
        <v>92</v>
      </c>
      <c r="X75" s="56" t="s">
        <v>90</v>
      </c>
      <c r="Y75" s="56" t="s">
        <v>93</v>
      </c>
      <c r="Z75" s="56" t="s">
        <v>89</v>
      </c>
      <c r="AA75" s="87">
        <v>45411</v>
      </c>
      <c r="AB75" s="101" t="s">
        <v>314</v>
      </c>
    </row>
    <row r="76" spans="1:28" ht="105" customHeight="1" x14ac:dyDescent="0.35">
      <c r="A76" s="28"/>
      <c r="B76" s="49" t="s">
        <v>17</v>
      </c>
      <c r="C76" s="254" t="s">
        <v>11</v>
      </c>
      <c r="D76" s="254"/>
      <c r="E76" s="254"/>
      <c r="F76" s="123">
        <v>24937</v>
      </c>
      <c r="G76" s="124"/>
      <c r="H76" s="151">
        <f>0</f>
        <v>0</v>
      </c>
      <c r="I76" s="151"/>
      <c r="J76" s="123">
        <f t="shared" si="0"/>
        <v>24937</v>
      </c>
      <c r="K76" s="276"/>
      <c r="L76" s="33" t="s">
        <v>30</v>
      </c>
      <c r="M76" s="127" t="s">
        <v>157</v>
      </c>
      <c r="N76" s="129"/>
      <c r="O76" s="127" t="s">
        <v>158</v>
      </c>
      <c r="P76" s="128"/>
      <c r="Q76" s="129"/>
      <c r="R76" s="127" t="s">
        <v>144</v>
      </c>
      <c r="S76" s="128"/>
      <c r="T76" s="129"/>
      <c r="U76" s="130" t="s">
        <v>120</v>
      </c>
      <c r="V76" s="131"/>
      <c r="W76" s="56" t="s">
        <v>92</v>
      </c>
      <c r="X76" s="56" t="s">
        <v>90</v>
      </c>
      <c r="Y76" s="56" t="s">
        <v>93</v>
      </c>
      <c r="Z76" s="56" t="s">
        <v>89</v>
      </c>
      <c r="AA76" s="87">
        <v>45314</v>
      </c>
      <c r="AB76" s="101" t="s">
        <v>315</v>
      </c>
    </row>
    <row r="77" spans="1:28" ht="75" customHeight="1" x14ac:dyDescent="0.35">
      <c r="A77" s="6"/>
      <c r="B77" s="51" t="s">
        <v>18</v>
      </c>
      <c r="C77" s="260" t="s">
        <v>12</v>
      </c>
      <c r="D77" s="260"/>
      <c r="E77" s="260"/>
      <c r="F77" s="258">
        <v>595320</v>
      </c>
      <c r="G77" s="258"/>
      <c r="H77" s="259">
        <f>0</f>
        <v>0</v>
      </c>
      <c r="I77" s="259"/>
      <c r="J77" s="258">
        <f t="shared" si="0"/>
        <v>595320</v>
      </c>
      <c r="K77" s="137"/>
      <c r="L77" s="48" t="s">
        <v>58</v>
      </c>
      <c r="M77" s="127" t="s">
        <v>168</v>
      </c>
      <c r="N77" s="129"/>
      <c r="O77" s="127" t="s">
        <v>167</v>
      </c>
      <c r="P77" s="128"/>
      <c r="Q77" s="129"/>
      <c r="R77" s="127" t="s">
        <v>169</v>
      </c>
      <c r="S77" s="128"/>
      <c r="T77" s="129"/>
      <c r="U77" s="130" t="s">
        <v>120</v>
      </c>
      <c r="V77" s="131"/>
      <c r="W77" s="56" t="s">
        <v>92</v>
      </c>
      <c r="X77" s="56" t="s">
        <v>90</v>
      </c>
      <c r="Y77" s="56" t="s">
        <v>93</v>
      </c>
      <c r="Z77" s="56" t="s">
        <v>89</v>
      </c>
      <c r="AA77" s="87">
        <v>44552</v>
      </c>
      <c r="AB77" s="101" t="s">
        <v>316</v>
      </c>
    </row>
    <row r="78" spans="1:28" ht="195.65" customHeight="1" x14ac:dyDescent="0.35">
      <c r="A78" s="6"/>
      <c r="B78" s="49" t="s">
        <v>20</v>
      </c>
      <c r="C78" s="254" t="s">
        <v>19</v>
      </c>
      <c r="D78" s="254"/>
      <c r="E78" s="254"/>
      <c r="F78" s="123">
        <v>869112.09</v>
      </c>
      <c r="G78" s="124"/>
      <c r="H78" s="255">
        <v>0</v>
      </c>
      <c r="I78" s="256"/>
      <c r="J78" s="123">
        <f>SUM(F78:I78)</f>
        <v>869112.09</v>
      </c>
      <c r="K78" s="257"/>
      <c r="L78" s="33" t="s">
        <v>57</v>
      </c>
      <c r="M78" s="127" t="s">
        <v>159</v>
      </c>
      <c r="N78" s="129"/>
      <c r="O78" s="127" t="s">
        <v>160</v>
      </c>
      <c r="P78" s="128"/>
      <c r="Q78" s="129"/>
      <c r="R78" s="127" t="s">
        <v>147</v>
      </c>
      <c r="S78" s="128"/>
      <c r="T78" s="129"/>
      <c r="U78" s="130" t="s">
        <v>120</v>
      </c>
      <c r="V78" s="131"/>
      <c r="W78" s="56" t="s">
        <v>92</v>
      </c>
      <c r="X78" s="56" t="s">
        <v>90</v>
      </c>
      <c r="Y78" s="56" t="s">
        <v>93</v>
      </c>
      <c r="Z78" s="56" t="s">
        <v>89</v>
      </c>
      <c r="AA78" s="87">
        <v>45453</v>
      </c>
      <c r="AB78" s="101" t="s">
        <v>317</v>
      </c>
    </row>
    <row r="79" spans="1:28" s="50" customFormat="1" ht="135" customHeight="1" x14ac:dyDescent="0.35">
      <c r="A79" s="52"/>
      <c r="B79" s="51" t="s">
        <v>140</v>
      </c>
      <c r="C79" s="260" t="s">
        <v>141</v>
      </c>
      <c r="D79" s="260"/>
      <c r="E79" s="260"/>
      <c r="F79" s="137">
        <v>20633434.219999999</v>
      </c>
      <c r="G79" s="261"/>
      <c r="H79" s="121">
        <v>0</v>
      </c>
      <c r="I79" s="122"/>
      <c r="J79" s="137">
        <f>SUM(F79:I79)</f>
        <v>20633434.219999999</v>
      </c>
      <c r="K79" s="138"/>
      <c r="L79" s="48" t="s">
        <v>33</v>
      </c>
      <c r="M79" s="134" t="s">
        <v>184</v>
      </c>
      <c r="N79" s="136"/>
      <c r="O79" s="134" t="s">
        <v>142</v>
      </c>
      <c r="P79" s="135"/>
      <c r="Q79" s="136"/>
      <c r="R79" s="134" t="s">
        <v>143</v>
      </c>
      <c r="S79" s="135"/>
      <c r="T79" s="136"/>
      <c r="U79" s="132" t="s">
        <v>152</v>
      </c>
      <c r="V79" s="133"/>
      <c r="W79" s="60" t="s">
        <v>92</v>
      </c>
      <c r="X79" s="60" t="s">
        <v>90</v>
      </c>
      <c r="Y79" s="60" t="s">
        <v>93</v>
      </c>
      <c r="Z79" s="60" t="s">
        <v>89</v>
      </c>
      <c r="AA79" s="56"/>
      <c r="AB79" s="56"/>
    </row>
    <row r="80" spans="1:28" s="50" customFormat="1" ht="55.5" customHeight="1" x14ac:dyDescent="0.35">
      <c r="A80" s="59"/>
      <c r="B80" s="51" t="s">
        <v>248</v>
      </c>
      <c r="C80" s="260" t="s">
        <v>249</v>
      </c>
      <c r="D80" s="260"/>
      <c r="E80" s="260"/>
      <c r="F80" s="137">
        <v>40407321.170000002</v>
      </c>
      <c r="G80" s="261"/>
      <c r="H80" s="121">
        <v>0</v>
      </c>
      <c r="I80" s="122"/>
      <c r="J80" s="137">
        <f>SUM(F80:I80)</f>
        <v>40407321.170000002</v>
      </c>
      <c r="K80" s="138"/>
      <c r="L80" s="48" t="s">
        <v>25</v>
      </c>
      <c r="M80" s="134" t="s">
        <v>250</v>
      </c>
      <c r="N80" s="136"/>
      <c r="O80" s="134" t="s">
        <v>251</v>
      </c>
      <c r="P80" s="135"/>
      <c r="Q80" s="136"/>
      <c r="R80" s="127" t="s">
        <v>252</v>
      </c>
      <c r="S80" s="128"/>
      <c r="T80" s="129"/>
      <c r="U80" s="132" t="s">
        <v>120</v>
      </c>
      <c r="V80" s="133"/>
      <c r="W80" s="60" t="s">
        <v>92</v>
      </c>
      <c r="X80" s="60" t="s">
        <v>90</v>
      </c>
      <c r="Y80" s="60" t="s">
        <v>93</v>
      </c>
      <c r="Z80" s="60" t="s">
        <v>89</v>
      </c>
      <c r="AA80" s="56"/>
      <c r="AB80" s="56"/>
    </row>
    <row r="81" spans="1:28" s="50" customFormat="1" ht="272.5" customHeight="1" x14ac:dyDescent="0.35">
      <c r="A81" s="59"/>
      <c r="B81" s="51" t="s">
        <v>243</v>
      </c>
      <c r="C81" s="260" t="s">
        <v>244</v>
      </c>
      <c r="D81" s="260"/>
      <c r="E81" s="260"/>
      <c r="F81" s="123">
        <v>18617589.050000001</v>
      </c>
      <c r="G81" s="124"/>
      <c r="H81" s="255">
        <v>0</v>
      </c>
      <c r="I81" s="256"/>
      <c r="J81" s="123">
        <v>18617589.050000001</v>
      </c>
      <c r="K81" s="257"/>
      <c r="L81" s="48" t="s">
        <v>67</v>
      </c>
      <c r="M81" s="127" t="s">
        <v>183</v>
      </c>
      <c r="N81" s="129"/>
      <c r="O81" s="127" t="s">
        <v>245</v>
      </c>
      <c r="P81" s="128"/>
      <c r="Q81" s="129"/>
      <c r="R81" s="127" t="s">
        <v>143</v>
      </c>
      <c r="S81" s="128"/>
      <c r="T81" s="129"/>
      <c r="U81" s="130" t="s">
        <v>120</v>
      </c>
      <c r="V81" s="131"/>
      <c r="W81" s="60" t="s">
        <v>92</v>
      </c>
      <c r="X81" s="56" t="s">
        <v>90</v>
      </c>
      <c r="Y81" s="56" t="s">
        <v>93</v>
      </c>
      <c r="Z81" s="56" t="s">
        <v>89</v>
      </c>
      <c r="AA81" s="56"/>
      <c r="AB81" s="56"/>
    </row>
    <row r="82" spans="1:28" s="50" customFormat="1" ht="196" customHeight="1" x14ac:dyDescent="0.35">
      <c r="A82" s="59"/>
      <c r="B82" s="49" t="s">
        <v>208</v>
      </c>
      <c r="C82" s="260" t="s">
        <v>209</v>
      </c>
      <c r="D82" s="260"/>
      <c r="E82" s="260"/>
      <c r="F82" s="137">
        <v>1951267</v>
      </c>
      <c r="G82" s="261"/>
      <c r="H82" s="121">
        <v>0</v>
      </c>
      <c r="I82" s="122"/>
      <c r="J82" s="137">
        <f>SUM(F82:I82)</f>
        <v>1951267</v>
      </c>
      <c r="K82" s="138"/>
      <c r="L82" s="33" t="s">
        <v>57</v>
      </c>
      <c r="M82" s="127" t="s">
        <v>210</v>
      </c>
      <c r="N82" s="129"/>
      <c r="O82" s="134" t="s">
        <v>160</v>
      </c>
      <c r="P82" s="135"/>
      <c r="Q82" s="136"/>
      <c r="R82" s="127" t="s">
        <v>143</v>
      </c>
      <c r="S82" s="128"/>
      <c r="T82" s="129"/>
      <c r="U82" s="130" t="s">
        <v>120</v>
      </c>
      <c r="V82" s="131"/>
      <c r="W82" s="60" t="s">
        <v>92</v>
      </c>
      <c r="X82" s="56" t="s">
        <v>90</v>
      </c>
      <c r="Y82" s="56" t="s">
        <v>93</v>
      </c>
      <c r="Z82" s="56" t="s">
        <v>89</v>
      </c>
      <c r="AA82" s="56"/>
      <c r="AB82" s="56"/>
    </row>
    <row r="83" spans="1:28" s="50" customFormat="1" ht="131.15" customHeight="1" x14ac:dyDescent="0.35">
      <c r="A83" s="59"/>
      <c r="B83" s="63" t="s">
        <v>223</v>
      </c>
      <c r="C83" s="260" t="s">
        <v>224</v>
      </c>
      <c r="D83" s="260"/>
      <c r="E83" s="260"/>
      <c r="F83" s="269">
        <v>24374.68</v>
      </c>
      <c r="G83" s="150"/>
      <c r="H83" s="267">
        <v>0</v>
      </c>
      <c r="I83" s="150"/>
      <c r="J83" s="351">
        <v>24374.68</v>
      </c>
      <c r="K83" s="352"/>
      <c r="L83" s="48" t="s">
        <v>30</v>
      </c>
      <c r="M83" s="134" t="s">
        <v>225</v>
      </c>
      <c r="N83" s="135"/>
      <c r="O83" s="380" t="s">
        <v>226</v>
      </c>
      <c r="P83" s="380"/>
      <c r="Q83" s="380"/>
      <c r="R83" s="157" t="s">
        <v>227</v>
      </c>
      <c r="S83" s="157"/>
      <c r="T83" s="157"/>
      <c r="U83" s="156" t="s">
        <v>120</v>
      </c>
      <c r="V83" s="156"/>
      <c r="W83" s="81" t="s">
        <v>92</v>
      </c>
      <c r="X83" s="82" t="s">
        <v>90</v>
      </c>
      <c r="Y83" s="83" t="s">
        <v>93</v>
      </c>
      <c r="Z83" s="83" t="s">
        <v>89</v>
      </c>
      <c r="AA83" s="56"/>
      <c r="AB83" s="56"/>
    </row>
    <row r="84" spans="1:28" s="50" customFormat="1" ht="90" customHeight="1" x14ac:dyDescent="0.35">
      <c r="A84" s="59"/>
      <c r="B84" s="75" t="s">
        <v>318</v>
      </c>
      <c r="C84" s="260" t="s">
        <v>319</v>
      </c>
      <c r="D84" s="260"/>
      <c r="E84" s="260"/>
      <c r="F84" s="269">
        <v>948077.35</v>
      </c>
      <c r="G84" s="150"/>
      <c r="H84" s="267">
        <v>0</v>
      </c>
      <c r="I84" s="150"/>
      <c r="J84" s="351">
        <v>948077.35</v>
      </c>
      <c r="K84" s="352"/>
      <c r="L84" s="48" t="s">
        <v>320</v>
      </c>
      <c r="M84" s="157" t="s">
        <v>321</v>
      </c>
      <c r="N84" s="157"/>
      <c r="O84" s="354" t="s">
        <v>322</v>
      </c>
      <c r="P84" s="354"/>
      <c r="Q84" s="354"/>
      <c r="R84" s="438" t="s">
        <v>355</v>
      </c>
      <c r="S84" s="438"/>
      <c r="T84" s="438"/>
      <c r="U84" s="156" t="s">
        <v>120</v>
      </c>
      <c r="V84" s="156"/>
      <c r="W84" s="105" t="s">
        <v>92</v>
      </c>
      <c r="X84" s="82" t="s">
        <v>90</v>
      </c>
      <c r="Y84" s="83" t="s">
        <v>93</v>
      </c>
      <c r="Z84" s="83" t="s">
        <v>89</v>
      </c>
      <c r="AA84" s="56"/>
      <c r="AB84" s="99"/>
    </row>
    <row r="85" spans="1:28" s="50" customFormat="1" ht="22.4" customHeight="1" x14ac:dyDescent="0.35">
      <c r="A85" s="59"/>
      <c r="B85" s="3"/>
      <c r="C85" s="297" t="s">
        <v>191</v>
      </c>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9"/>
    </row>
    <row r="86" spans="1:28" s="68" customFormat="1" ht="92.5" customHeight="1" x14ac:dyDescent="0.35">
      <c r="A86" s="65"/>
      <c r="B86" s="66" t="s">
        <v>235</v>
      </c>
      <c r="C86" s="305" t="s">
        <v>240</v>
      </c>
      <c r="D86" s="306"/>
      <c r="E86" s="307"/>
      <c r="F86" s="349">
        <v>1556362.48</v>
      </c>
      <c r="G86" s="350"/>
      <c r="H86" s="381">
        <v>0</v>
      </c>
      <c r="I86" s="382"/>
      <c r="J86" s="349">
        <v>1556362.48</v>
      </c>
      <c r="K86" s="350"/>
      <c r="L86" s="78" t="s">
        <v>25</v>
      </c>
      <c r="M86" s="305" t="s">
        <v>290</v>
      </c>
      <c r="N86" s="307"/>
      <c r="O86" s="305" t="s">
        <v>242</v>
      </c>
      <c r="P86" s="306"/>
      <c r="Q86" s="307"/>
      <c r="R86" s="305" t="s">
        <v>241</v>
      </c>
      <c r="S86" s="306"/>
      <c r="T86" s="307"/>
      <c r="U86" s="379" t="s">
        <v>120</v>
      </c>
      <c r="V86" s="379"/>
      <c r="W86" s="37" t="s">
        <v>92</v>
      </c>
      <c r="X86" s="37" t="s">
        <v>90</v>
      </c>
      <c r="Y86" s="37" t="s">
        <v>93</v>
      </c>
      <c r="Z86" s="37" t="s">
        <v>89</v>
      </c>
      <c r="AA86" s="67"/>
      <c r="AB86" s="67"/>
    </row>
    <row r="87" spans="1:28" s="68" customFormat="1" ht="131.15" customHeight="1" x14ac:dyDescent="0.35">
      <c r="A87" s="65"/>
      <c r="B87" s="66" t="s">
        <v>234</v>
      </c>
      <c r="C87" s="262" t="s">
        <v>236</v>
      </c>
      <c r="D87" s="263"/>
      <c r="E87" s="264"/>
      <c r="F87" s="371">
        <v>884961.32</v>
      </c>
      <c r="G87" s="372"/>
      <c r="H87" s="265">
        <v>0</v>
      </c>
      <c r="I87" s="266"/>
      <c r="J87" s="371">
        <v>884961.32</v>
      </c>
      <c r="K87" s="372"/>
      <c r="L87" s="33" t="s">
        <v>25</v>
      </c>
      <c r="M87" s="262" t="s">
        <v>237</v>
      </c>
      <c r="N87" s="264"/>
      <c r="O87" s="262" t="s">
        <v>239</v>
      </c>
      <c r="P87" s="263"/>
      <c r="Q87" s="264"/>
      <c r="R87" s="130" t="s">
        <v>238</v>
      </c>
      <c r="S87" s="152"/>
      <c r="T87" s="131"/>
      <c r="U87" s="156" t="s">
        <v>120</v>
      </c>
      <c r="V87" s="156"/>
      <c r="W87" s="38" t="s">
        <v>92</v>
      </c>
      <c r="X87" s="38" t="s">
        <v>88</v>
      </c>
      <c r="Y87" s="38" t="s">
        <v>93</v>
      </c>
      <c r="Z87" s="38" t="s">
        <v>89</v>
      </c>
      <c r="AA87" s="67"/>
      <c r="AB87" s="67"/>
    </row>
    <row r="88" spans="1:28" s="50" customFormat="1" ht="79.5" customHeight="1" x14ac:dyDescent="0.35">
      <c r="A88" s="59"/>
      <c r="B88" s="30" t="s">
        <v>197</v>
      </c>
      <c r="C88" s="262" t="s">
        <v>198</v>
      </c>
      <c r="D88" s="263"/>
      <c r="E88" s="264"/>
      <c r="F88" s="161">
        <v>11009952.49</v>
      </c>
      <c r="G88" s="162"/>
      <c r="H88" s="265">
        <v>0</v>
      </c>
      <c r="I88" s="266"/>
      <c r="J88" s="161">
        <f>SUM(F88:I88)</f>
        <v>11009952.49</v>
      </c>
      <c r="K88" s="162"/>
      <c r="L88" s="33" t="s">
        <v>25</v>
      </c>
      <c r="M88" s="262" t="s">
        <v>204</v>
      </c>
      <c r="N88" s="264"/>
      <c r="O88" s="376" t="s">
        <v>199</v>
      </c>
      <c r="P88" s="377"/>
      <c r="Q88" s="378"/>
      <c r="R88" s="130" t="s">
        <v>328</v>
      </c>
      <c r="S88" s="152"/>
      <c r="T88" s="131"/>
      <c r="U88" s="130" t="s">
        <v>194</v>
      </c>
      <c r="V88" s="131"/>
      <c r="W88" s="38" t="s">
        <v>92</v>
      </c>
      <c r="X88" s="38" t="s">
        <v>90</v>
      </c>
      <c r="Y88" s="38" t="s">
        <v>93</v>
      </c>
      <c r="Z88" s="38" t="s">
        <v>89</v>
      </c>
      <c r="AA88" s="416" t="s">
        <v>385</v>
      </c>
      <c r="AB88" s="104" t="s">
        <v>329</v>
      </c>
    </row>
    <row r="89" spans="1:28" s="50" customFormat="1" ht="52.5" customHeight="1" x14ac:dyDescent="0.35">
      <c r="A89" s="52"/>
      <c r="B89" s="61" t="s">
        <v>192</v>
      </c>
      <c r="C89" s="268" t="s">
        <v>193</v>
      </c>
      <c r="D89" s="268"/>
      <c r="E89" s="268"/>
      <c r="F89" s="270">
        <v>430013.89</v>
      </c>
      <c r="G89" s="271"/>
      <c r="H89" s="272">
        <v>0</v>
      </c>
      <c r="I89" s="273"/>
      <c r="J89" s="274">
        <f>SUM(F89:I89)</f>
        <v>430013.89</v>
      </c>
      <c r="K89" s="275"/>
      <c r="L89" s="33" t="s">
        <v>25</v>
      </c>
      <c r="M89" s="127" t="s">
        <v>195</v>
      </c>
      <c r="N89" s="129"/>
      <c r="O89" s="127" t="s">
        <v>196</v>
      </c>
      <c r="P89" s="128"/>
      <c r="Q89" s="129"/>
      <c r="R89" s="127" t="s">
        <v>340</v>
      </c>
      <c r="S89" s="128"/>
      <c r="T89" s="129"/>
      <c r="U89" s="130" t="s">
        <v>194</v>
      </c>
      <c r="V89" s="131"/>
      <c r="W89" s="56" t="s">
        <v>92</v>
      </c>
      <c r="X89" s="56" t="s">
        <v>90</v>
      </c>
      <c r="Y89" s="56" t="s">
        <v>93</v>
      </c>
      <c r="Z89" s="56" t="s">
        <v>89</v>
      </c>
      <c r="AA89" s="56" t="s">
        <v>341</v>
      </c>
      <c r="AB89" s="56" t="s">
        <v>342</v>
      </c>
    </row>
    <row r="90" spans="1:28" s="50" customFormat="1" ht="90.65" customHeight="1" x14ac:dyDescent="0.35">
      <c r="A90" s="59"/>
      <c r="B90" s="61" t="s">
        <v>218</v>
      </c>
      <c r="C90" s="268" t="s">
        <v>219</v>
      </c>
      <c r="D90" s="268"/>
      <c r="E90" s="268"/>
      <c r="F90" s="270">
        <v>349911.7</v>
      </c>
      <c r="G90" s="271"/>
      <c r="H90" s="272">
        <v>0</v>
      </c>
      <c r="I90" s="273"/>
      <c r="J90" s="274">
        <f>SUM(F90:I90)</f>
        <v>349911.7</v>
      </c>
      <c r="K90" s="275"/>
      <c r="L90" s="33" t="s">
        <v>25</v>
      </c>
      <c r="M90" s="127" t="s">
        <v>221</v>
      </c>
      <c r="N90" s="129"/>
      <c r="O90" s="127" t="s">
        <v>222</v>
      </c>
      <c r="P90" s="128"/>
      <c r="Q90" s="129"/>
      <c r="R90" s="127" t="s">
        <v>220</v>
      </c>
      <c r="S90" s="128"/>
      <c r="T90" s="129"/>
      <c r="U90" s="130" t="s">
        <v>194</v>
      </c>
      <c r="V90" s="131"/>
      <c r="W90" s="56" t="s">
        <v>92</v>
      </c>
      <c r="X90" s="56" t="s">
        <v>89</v>
      </c>
      <c r="Y90" s="56" t="s">
        <v>93</v>
      </c>
      <c r="Z90" s="56" t="s">
        <v>89</v>
      </c>
      <c r="AA90" s="56"/>
      <c r="AB90" s="56"/>
    </row>
    <row r="91" spans="1:28" s="50" customFormat="1" ht="90.65" customHeight="1" x14ac:dyDescent="0.35">
      <c r="A91" s="59"/>
      <c r="B91" s="63"/>
      <c r="C91" s="107"/>
      <c r="D91" s="107"/>
      <c r="E91" s="107"/>
      <c r="F91" s="108"/>
      <c r="G91" s="108"/>
      <c r="H91" s="109"/>
      <c r="I91" s="109"/>
      <c r="J91" s="110"/>
      <c r="K91" s="110"/>
      <c r="L91" s="36"/>
      <c r="M91" s="106"/>
      <c r="N91" s="106"/>
      <c r="O91" s="106"/>
      <c r="P91" s="106"/>
      <c r="Q91" s="106"/>
      <c r="R91" s="106"/>
      <c r="S91" s="106"/>
      <c r="T91" s="106"/>
      <c r="U91" s="36"/>
      <c r="V91" s="36"/>
      <c r="W91" s="111"/>
      <c r="X91" s="111"/>
      <c r="Y91" s="111"/>
      <c r="Z91" s="111"/>
      <c r="AA91" s="111"/>
      <c r="AB91" s="111"/>
    </row>
    <row r="92" spans="1:28" s="50" customFormat="1" ht="90.65" customHeight="1" x14ac:dyDescent="0.35"/>
    <row r="93" spans="1:28" ht="15.65" customHeight="1" x14ac:dyDescent="0.35">
      <c r="A93" s="253" t="s">
        <v>8</v>
      </c>
      <c r="B93" s="253"/>
      <c r="C93" s="253"/>
      <c r="D93" s="253"/>
      <c r="E93" s="253"/>
      <c r="F93" s="253"/>
      <c r="G93" s="253"/>
      <c r="H93" s="253"/>
      <c r="I93" s="253"/>
      <c r="J93" s="253"/>
      <c r="K93" s="253"/>
      <c r="L93" s="253"/>
      <c r="M93" s="54"/>
      <c r="N93" s="54"/>
      <c r="O93" s="54"/>
      <c r="P93" s="54"/>
      <c r="Q93" s="54"/>
      <c r="R93" s="54"/>
      <c r="S93" s="54"/>
      <c r="T93" s="54"/>
      <c r="U93" s="55"/>
      <c r="V93" s="55"/>
      <c r="W93" s="54"/>
      <c r="X93" s="54"/>
      <c r="Y93" s="54"/>
      <c r="Z93" s="54"/>
      <c r="AA93" s="54"/>
      <c r="AB93" s="54"/>
    </row>
    <row r="94" spans="1:28" ht="15.65" customHeight="1" x14ac:dyDescent="0.35">
      <c r="A94" s="54" t="s">
        <v>154</v>
      </c>
      <c r="C94" s="54"/>
      <c r="D94" s="54"/>
      <c r="E94" s="54"/>
      <c r="F94" s="54"/>
      <c r="G94" s="54"/>
      <c r="H94" s="54"/>
      <c r="I94" s="54"/>
      <c r="J94" s="54"/>
      <c r="K94" s="54"/>
      <c r="L94" s="54"/>
      <c r="M94" s="54"/>
      <c r="N94" s="54"/>
      <c r="O94" s="54"/>
      <c r="P94" s="54"/>
      <c r="Q94" s="54"/>
      <c r="R94" s="54"/>
      <c r="S94" s="54"/>
      <c r="T94" s="54"/>
      <c r="U94" s="55"/>
      <c r="V94" s="55"/>
      <c r="W94" s="54"/>
      <c r="X94" s="54"/>
      <c r="Y94" s="54"/>
      <c r="Z94" s="54"/>
      <c r="AA94" s="54"/>
      <c r="AB94" s="54"/>
    </row>
  </sheetData>
  <mergeCells count="515">
    <mergeCell ref="C65:E65"/>
    <mergeCell ref="F65:G65"/>
    <mergeCell ref="J65:K65"/>
    <mergeCell ref="M65:N65"/>
    <mergeCell ref="O65:Q65"/>
    <mergeCell ref="R65:T65"/>
    <mergeCell ref="H65:I65"/>
    <mergeCell ref="U65:V65"/>
    <mergeCell ref="C44:AB44"/>
    <mergeCell ref="C45:E45"/>
    <mergeCell ref="F45:G45"/>
    <mergeCell ref="H45:I45"/>
    <mergeCell ref="J45:K45"/>
    <mergeCell ref="M45:N45"/>
    <mergeCell ref="O45:Q45"/>
    <mergeCell ref="R45:T45"/>
    <mergeCell ref="U45:V45"/>
    <mergeCell ref="C47:AB47"/>
    <mergeCell ref="H64:I64"/>
    <mergeCell ref="C64:E64"/>
    <mergeCell ref="J64:K64"/>
    <mergeCell ref="F64:G64"/>
    <mergeCell ref="M64:N64"/>
    <mergeCell ref="U62:V62"/>
    <mergeCell ref="U90:V90"/>
    <mergeCell ref="R89:T89"/>
    <mergeCell ref="U89:V89"/>
    <mergeCell ref="R82:T82"/>
    <mergeCell ref="U88:V88"/>
    <mergeCell ref="O88:Q88"/>
    <mergeCell ref="U83:V83"/>
    <mergeCell ref="U82:V82"/>
    <mergeCell ref="U87:V87"/>
    <mergeCell ref="U86:V86"/>
    <mergeCell ref="O82:Q82"/>
    <mergeCell ref="O87:Q87"/>
    <mergeCell ref="O83:Q83"/>
    <mergeCell ref="C85:AB85"/>
    <mergeCell ref="H86:I86"/>
    <mergeCell ref="C86:E86"/>
    <mergeCell ref="C87:E87"/>
    <mergeCell ref="R87:T87"/>
    <mergeCell ref="R86:T86"/>
    <mergeCell ref="O86:Q86"/>
    <mergeCell ref="M86:N86"/>
    <mergeCell ref="R84:T84"/>
    <mergeCell ref="H87:I87"/>
    <mergeCell ref="F89:G89"/>
    <mergeCell ref="F66:G66"/>
    <mergeCell ref="H66:I66"/>
    <mergeCell ref="J66:K66"/>
    <mergeCell ref="M66:N66"/>
    <mergeCell ref="O66:Q66"/>
    <mergeCell ref="R66:T66"/>
    <mergeCell ref="C82:E82"/>
    <mergeCell ref="F82:G82"/>
    <mergeCell ref="H82:I82"/>
    <mergeCell ref="J82:K82"/>
    <mergeCell ref="M82:N82"/>
    <mergeCell ref="O81:Q81"/>
    <mergeCell ref="H76:I76"/>
    <mergeCell ref="J69:K69"/>
    <mergeCell ref="O76:Q76"/>
    <mergeCell ref="H67:I67"/>
    <mergeCell ref="M67:N67"/>
    <mergeCell ref="O67:Q67"/>
    <mergeCell ref="R67:T67"/>
    <mergeCell ref="R78:T78"/>
    <mergeCell ref="F73:G73"/>
    <mergeCell ref="C73:E73"/>
    <mergeCell ref="C76:E76"/>
    <mergeCell ref="F80:G80"/>
    <mergeCell ref="H89:I89"/>
    <mergeCell ref="M89:N89"/>
    <mergeCell ref="O89:Q89"/>
    <mergeCell ref="C84:E84"/>
    <mergeCell ref="J81:K81"/>
    <mergeCell ref="M83:N83"/>
    <mergeCell ref="J87:K87"/>
    <mergeCell ref="M87:N87"/>
    <mergeCell ref="F87:G87"/>
    <mergeCell ref="M88:N88"/>
    <mergeCell ref="J88:K88"/>
    <mergeCell ref="F84:G84"/>
    <mergeCell ref="H84:I84"/>
    <mergeCell ref="J84:K84"/>
    <mergeCell ref="M84:N84"/>
    <mergeCell ref="C83:E83"/>
    <mergeCell ref="C89:E89"/>
    <mergeCell ref="F86:G86"/>
    <mergeCell ref="C39:E39"/>
    <mergeCell ref="F39:G39"/>
    <mergeCell ref="H39:I39"/>
    <mergeCell ref="O84:Q84"/>
    <mergeCell ref="C81:E81"/>
    <mergeCell ref="F81:G81"/>
    <mergeCell ref="C66:E66"/>
    <mergeCell ref="U31:V31"/>
    <mergeCell ref="AB4:AB6"/>
    <mergeCell ref="C8:AB8"/>
    <mergeCell ref="C9:AB9"/>
    <mergeCell ref="C11:AB11"/>
    <mergeCell ref="C14:AB14"/>
    <mergeCell ref="O4:Q6"/>
    <mergeCell ref="O29:Q29"/>
    <mergeCell ref="U74:V74"/>
    <mergeCell ref="O71:Q71"/>
    <mergeCell ref="R71:T71"/>
    <mergeCell ref="U71:V71"/>
    <mergeCell ref="M71:N71"/>
    <mergeCell ref="U73:V73"/>
    <mergeCell ref="M74:N74"/>
    <mergeCell ref="C72:AB72"/>
    <mergeCell ref="C71:E71"/>
    <mergeCell ref="U81:V81"/>
    <mergeCell ref="R81:T81"/>
    <mergeCell ref="J86:K86"/>
    <mergeCell ref="J83:K83"/>
    <mergeCell ref="R83:T83"/>
    <mergeCell ref="M81:N81"/>
    <mergeCell ref="H81:I81"/>
    <mergeCell ref="U84:V84"/>
    <mergeCell ref="M36:N36"/>
    <mergeCell ref="M59:N59"/>
    <mergeCell ref="O59:Q59"/>
    <mergeCell ref="M55:N55"/>
    <mergeCell ref="O50:Q50"/>
    <mergeCell ref="H36:I36"/>
    <mergeCell ref="J36:K36"/>
    <mergeCell ref="U66:V66"/>
    <mergeCell ref="J67:K67"/>
    <mergeCell ref="R75:T75"/>
    <mergeCell ref="U75:V75"/>
    <mergeCell ref="R76:T76"/>
    <mergeCell ref="U76:V76"/>
    <mergeCell ref="M76:N76"/>
    <mergeCell ref="C63:AB63"/>
    <mergeCell ref="U80:V80"/>
    <mergeCell ref="F33:G33"/>
    <mergeCell ref="C31:E31"/>
    <mergeCell ref="F31:G31"/>
    <mergeCell ref="U33:V33"/>
    <mergeCell ref="C70:E70"/>
    <mergeCell ref="O10:Q10"/>
    <mergeCell ref="C58:E58"/>
    <mergeCell ref="F58:G58"/>
    <mergeCell ref="H58:I58"/>
    <mergeCell ref="F59:G59"/>
    <mergeCell ref="H59:I59"/>
    <mergeCell ref="H55:I55"/>
    <mergeCell ref="C49:AB49"/>
    <mergeCell ref="C51:AB51"/>
    <mergeCell ref="C54:AB54"/>
    <mergeCell ref="U58:V58"/>
    <mergeCell ref="R58:T58"/>
    <mergeCell ref="J55:K55"/>
    <mergeCell ref="J58:K58"/>
    <mergeCell ref="M58:N58"/>
    <mergeCell ref="O58:Q58"/>
    <mergeCell ref="J37:K37"/>
    <mergeCell ref="C42:AB42"/>
    <mergeCell ref="H28:I28"/>
    <mergeCell ref="U18:V18"/>
    <mergeCell ref="C33:E33"/>
    <mergeCell ref="R13:T13"/>
    <mergeCell ref="O13:Q13"/>
    <mergeCell ref="M13:N13"/>
    <mergeCell ref="H25:I25"/>
    <mergeCell ref="F17:G17"/>
    <mergeCell ref="R39:T39"/>
    <mergeCell ref="C30:AB30"/>
    <mergeCell ref="C32:AB32"/>
    <mergeCell ref="U19:V19"/>
    <mergeCell ref="M33:N33"/>
    <mergeCell ref="H34:I34"/>
    <mergeCell ref="C27:E27"/>
    <mergeCell ref="C28:E28"/>
    <mergeCell ref="F28:G28"/>
    <mergeCell ref="H27:I27"/>
    <mergeCell ref="J27:K27"/>
    <mergeCell ref="M27:N27"/>
    <mergeCell ref="C20:AB20"/>
    <mergeCell ref="C22:AB22"/>
    <mergeCell ref="O33:Q33"/>
    <mergeCell ref="F37:G37"/>
    <mergeCell ref="C36:E36"/>
    <mergeCell ref="C37:E37"/>
    <mergeCell ref="O37:Q37"/>
    <mergeCell ref="R37:T37"/>
    <mergeCell ref="M35:N35"/>
    <mergeCell ref="O35:Q35"/>
    <mergeCell ref="R35:T35"/>
    <mergeCell ref="O34:Q34"/>
    <mergeCell ref="R34:T34"/>
    <mergeCell ref="C34:E34"/>
    <mergeCell ref="F34:G34"/>
    <mergeCell ref="J34:K34"/>
    <mergeCell ref="F36:G36"/>
    <mergeCell ref="C35:E35"/>
    <mergeCell ref="F35:G35"/>
    <mergeCell ref="H35:I35"/>
    <mergeCell ref="J35:K35"/>
    <mergeCell ref="A4:A6"/>
    <mergeCell ref="M18:N18"/>
    <mergeCell ref="C19:E19"/>
    <mergeCell ref="F19:G19"/>
    <mergeCell ref="C18:E18"/>
    <mergeCell ref="C15:E15"/>
    <mergeCell ref="F15:G15"/>
    <mergeCell ref="M19:N19"/>
    <mergeCell ref="H15:I15"/>
    <mergeCell ref="J15:K15"/>
    <mergeCell ref="M15:N15"/>
    <mergeCell ref="H19:I19"/>
    <mergeCell ref="J19:K19"/>
    <mergeCell ref="C10:E10"/>
    <mergeCell ref="F10:G10"/>
    <mergeCell ref="H10:I10"/>
    <mergeCell ref="J10:K10"/>
    <mergeCell ref="F4:K4"/>
    <mergeCell ref="L4:L6"/>
    <mergeCell ref="J5:K6"/>
    <mergeCell ref="H5:I6"/>
    <mergeCell ref="F5:G6"/>
    <mergeCell ref="C4:E6"/>
    <mergeCell ref="C17:E17"/>
    <mergeCell ref="F43:G43"/>
    <mergeCell ref="O43:Q43"/>
    <mergeCell ref="R62:T62"/>
    <mergeCell ref="O62:Q62"/>
    <mergeCell ref="M62:N62"/>
    <mergeCell ref="R59:T59"/>
    <mergeCell ref="U59:V59"/>
    <mergeCell ref="F52:G52"/>
    <mergeCell ref="H52:I52"/>
    <mergeCell ref="F55:G55"/>
    <mergeCell ref="U52:V52"/>
    <mergeCell ref="U55:V55"/>
    <mergeCell ref="R52:T52"/>
    <mergeCell ref="O52:Q52"/>
    <mergeCell ref="C61:AB61"/>
    <mergeCell ref="J62:K62"/>
    <mergeCell ref="J60:K60"/>
    <mergeCell ref="H60:I60"/>
    <mergeCell ref="H48:I48"/>
    <mergeCell ref="C43:E43"/>
    <mergeCell ref="J52:K52"/>
    <mergeCell ref="C50:E50"/>
    <mergeCell ref="C46:AB46"/>
    <mergeCell ref="J56:K56"/>
    <mergeCell ref="C75:E75"/>
    <mergeCell ref="F75:G75"/>
    <mergeCell ref="H75:I75"/>
    <mergeCell ref="F70:G70"/>
    <mergeCell ref="H70:I70"/>
    <mergeCell ref="C68:AB68"/>
    <mergeCell ref="C69:E69"/>
    <mergeCell ref="U69:V69"/>
    <mergeCell ref="C67:E67"/>
    <mergeCell ref="F67:G67"/>
    <mergeCell ref="U67:V67"/>
    <mergeCell ref="O75:Q75"/>
    <mergeCell ref="M73:N73"/>
    <mergeCell ref="F71:G71"/>
    <mergeCell ref="C74:E74"/>
    <mergeCell ref="F69:G69"/>
    <mergeCell ref="H69:I69"/>
    <mergeCell ref="C60:E60"/>
    <mergeCell ref="M56:N56"/>
    <mergeCell ref="O56:Q56"/>
    <mergeCell ref="O60:Q60"/>
    <mergeCell ref="F60:G60"/>
    <mergeCell ref="M60:N60"/>
    <mergeCell ref="C62:E62"/>
    <mergeCell ref="H62:I62"/>
    <mergeCell ref="U56:V56"/>
    <mergeCell ref="J59:K59"/>
    <mergeCell ref="C59:E59"/>
    <mergeCell ref="F62:G62"/>
    <mergeCell ref="R60:T60"/>
    <mergeCell ref="R56:T56"/>
    <mergeCell ref="C56:E56"/>
    <mergeCell ref="F56:G56"/>
    <mergeCell ref="H56:I56"/>
    <mergeCell ref="J90:K90"/>
    <mergeCell ref="J89:K89"/>
    <mergeCell ref="R69:T69"/>
    <mergeCell ref="J75:K75"/>
    <mergeCell ref="O74:Q74"/>
    <mergeCell ref="R74:T74"/>
    <mergeCell ref="J74:K74"/>
    <mergeCell ref="J76:K76"/>
    <mergeCell ref="J73:K73"/>
    <mergeCell ref="M70:N70"/>
    <mergeCell ref="M90:N90"/>
    <mergeCell ref="O90:Q90"/>
    <mergeCell ref="R90:T90"/>
    <mergeCell ref="R88:T88"/>
    <mergeCell ref="J70:K70"/>
    <mergeCell ref="M75:N75"/>
    <mergeCell ref="R53:T53"/>
    <mergeCell ref="U53:V53"/>
    <mergeCell ref="A93:L93"/>
    <mergeCell ref="C78:E78"/>
    <mergeCell ref="F78:G78"/>
    <mergeCell ref="H78:I78"/>
    <mergeCell ref="J78:K78"/>
    <mergeCell ref="F77:G77"/>
    <mergeCell ref="H77:I77"/>
    <mergeCell ref="J77:K77"/>
    <mergeCell ref="C77:E77"/>
    <mergeCell ref="C79:E79"/>
    <mergeCell ref="F79:G79"/>
    <mergeCell ref="H79:I79"/>
    <mergeCell ref="J79:K79"/>
    <mergeCell ref="C88:E88"/>
    <mergeCell ref="F88:G88"/>
    <mergeCell ref="H88:I88"/>
    <mergeCell ref="H83:I83"/>
    <mergeCell ref="C90:E90"/>
    <mergeCell ref="C80:E80"/>
    <mergeCell ref="F83:G83"/>
    <mergeCell ref="F90:G90"/>
    <mergeCell ref="H90:I90"/>
    <mergeCell ref="F50:G50"/>
    <mergeCell ref="H50:I50"/>
    <mergeCell ref="J50:K50"/>
    <mergeCell ref="O55:Q55"/>
    <mergeCell ref="C53:E53"/>
    <mergeCell ref="F53:G53"/>
    <mergeCell ref="H53:I53"/>
    <mergeCell ref="J53:K53"/>
    <mergeCell ref="M53:N53"/>
    <mergeCell ref="O53:Q53"/>
    <mergeCell ref="C52:E52"/>
    <mergeCell ref="C55:E55"/>
    <mergeCell ref="A2:Z2"/>
    <mergeCell ref="J31:K31"/>
    <mergeCell ref="R15:T15"/>
    <mergeCell ref="M28:N28"/>
    <mergeCell ref="O28:Q28"/>
    <mergeCell ref="R29:T29"/>
    <mergeCell ref="M29:N29"/>
    <mergeCell ref="O27:Q27"/>
    <mergeCell ref="R27:T27"/>
    <mergeCell ref="R18:T18"/>
    <mergeCell ref="O21:Q21"/>
    <mergeCell ref="R21:T21"/>
    <mergeCell ref="F21:G21"/>
    <mergeCell ref="H21:I21"/>
    <mergeCell ref="J21:K21"/>
    <mergeCell ref="M21:N21"/>
    <mergeCell ref="C26:AB26"/>
    <mergeCell ref="M10:N10"/>
    <mergeCell ref="C7:E7"/>
    <mergeCell ref="M4:N6"/>
    <mergeCell ref="M7:N7"/>
    <mergeCell ref="B4:B6"/>
    <mergeCell ref="J28:K28"/>
    <mergeCell ref="O15:Q15"/>
    <mergeCell ref="J39:K39"/>
    <mergeCell ref="U21:V21"/>
    <mergeCell ref="M25:N25"/>
    <mergeCell ref="O25:Q25"/>
    <mergeCell ref="R25:T25"/>
    <mergeCell ref="J25:K25"/>
    <mergeCell ref="F23:G23"/>
    <mergeCell ref="H23:I23"/>
    <mergeCell ref="O36:Q36"/>
    <mergeCell ref="M37:N37"/>
    <mergeCell ref="H33:I33"/>
    <mergeCell ref="J33:K33"/>
    <mergeCell ref="U39:V39"/>
    <mergeCell ref="U36:V36"/>
    <mergeCell ref="M39:N39"/>
    <mergeCell ref="O39:Q39"/>
    <mergeCell ref="U34:V34"/>
    <mergeCell ref="U35:V35"/>
    <mergeCell ref="F27:G27"/>
    <mergeCell ref="C38:AB38"/>
    <mergeCell ref="R36:T36"/>
    <mergeCell ref="M34:N34"/>
    <mergeCell ref="H37:I37"/>
    <mergeCell ref="H31:I31"/>
    <mergeCell ref="C23:E23"/>
    <mergeCell ref="U4:V6"/>
    <mergeCell ref="O7:Q7"/>
    <mergeCell ref="M17:N17"/>
    <mergeCell ref="O17:Q17"/>
    <mergeCell ref="R17:T17"/>
    <mergeCell ref="U17:V17"/>
    <mergeCell ref="R23:T23"/>
    <mergeCell ref="O18:Q18"/>
    <mergeCell ref="O19:Q19"/>
    <mergeCell ref="R19:T19"/>
    <mergeCell ref="J23:K23"/>
    <mergeCell ref="U23:V23"/>
    <mergeCell ref="R7:T7"/>
    <mergeCell ref="H17:I17"/>
    <mergeCell ref="J17:K17"/>
    <mergeCell ref="J13:K13"/>
    <mergeCell ref="U13:V13"/>
    <mergeCell ref="R10:T10"/>
    <mergeCell ref="U10:V10"/>
    <mergeCell ref="U15:V15"/>
    <mergeCell ref="U7:V7"/>
    <mergeCell ref="F18:G18"/>
    <mergeCell ref="H18:I18"/>
    <mergeCell ref="J18:K18"/>
    <mergeCell ref="F7:G7"/>
    <mergeCell ref="H7:I7"/>
    <mergeCell ref="J7:K7"/>
    <mergeCell ref="R4:T6"/>
    <mergeCell ref="U37:V37"/>
    <mergeCell ref="R33:T33"/>
    <mergeCell ref="M31:N31"/>
    <mergeCell ref="O31:Q31"/>
    <mergeCell ref="R31:T31"/>
    <mergeCell ref="J29:K29"/>
    <mergeCell ref="O23:Q23"/>
    <mergeCell ref="M23:N23"/>
    <mergeCell ref="F25:G25"/>
    <mergeCell ref="C24:AB24"/>
    <mergeCell ref="C25:E25"/>
    <mergeCell ref="U25:V25"/>
    <mergeCell ref="U27:V27"/>
    <mergeCell ref="AA4:AA6"/>
    <mergeCell ref="F29:G29"/>
    <mergeCell ref="H29:I29"/>
    <mergeCell ref="W4:Z5"/>
    <mergeCell ref="C21:E21"/>
    <mergeCell ref="C12:E12"/>
    <mergeCell ref="C48:E48"/>
    <mergeCell ref="F48:G48"/>
    <mergeCell ref="R48:T48"/>
    <mergeCell ref="U48:V48"/>
    <mergeCell ref="R28:T28"/>
    <mergeCell ref="U28:V28"/>
    <mergeCell ref="R43:T43"/>
    <mergeCell ref="U43:V43"/>
    <mergeCell ref="C41:E41"/>
    <mergeCell ref="F41:G41"/>
    <mergeCell ref="H41:I41"/>
    <mergeCell ref="O41:Q41"/>
    <mergeCell ref="J41:K41"/>
    <mergeCell ref="M41:N41"/>
    <mergeCell ref="J48:K48"/>
    <mergeCell ref="M48:N48"/>
    <mergeCell ref="R41:T41"/>
    <mergeCell ref="H43:I43"/>
    <mergeCell ref="J43:K43"/>
    <mergeCell ref="O48:Q48"/>
    <mergeCell ref="M43:N43"/>
    <mergeCell ref="U29:V29"/>
    <mergeCell ref="C40:AB40"/>
    <mergeCell ref="C29:E29"/>
    <mergeCell ref="U41:V41"/>
    <mergeCell ref="M52:N52"/>
    <mergeCell ref="U64:V64"/>
    <mergeCell ref="M79:N79"/>
    <mergeCell ref="R70:T70"/>
    <mergeCell ref="R77:T77"/>
    <mergeCell ref="H73:I73"/>
    <mergeCell ref="M69:N69"/>
    <mergeCell ref="O69:Q69"/>
    <mergeCell ref="H71:I71"/>
    <mergeCell ref="J71:K71"/>
    <mergeCell ref="M77:N77"/>
    <mergeCell ref="O77:Q77"/>
    <mergeCell ref="H74:I74"/>
    <mergeCell ref="O73:Q73"/>
    <mergeCell ref="R73:T73"/>
    <mergeCell ref="U50:V50"/>
    <mergeCell ref="U60:V60"/>
    <mergeCell ref="R50:T50"/>
    <mergeCell ref="R64:T64"/>
    <mergeCell ref="O64:Q64"/>
    <mergeCell ref="M50:N50"/>
    <mergeCell ref="R55:T55"/>
    <mergeCell ref="C57:AB57"/>
    <mergeCell ref="H80:I80"/>
    <mergeCell ref="F76:G76"/>
    <mergeCell ref="U70:V70"/>
    <mergeCell ref="O70:Q70"/>
    <mergeCell ref="U77:V77"/>
    <mergeCell ref="U79:V79"/>
    <mergeCell ref="R79:T79"/>
    <mergeCell ref="M78:N78"/>
    <mergeCell ref="R80:T80"/>
    <mergeCell ref="J80:K80"/>
    <mergeCell ref="M80:N80"/>
    <mergeCell ref="O80:Q80"/>
    <mergeCell ref="F74:G74"/>
    <mergeCell ref="O78:Q78"/>
    <mergeCell ref="O79:Q79"/>
    <mergeCell ref="U78:V78"/>
    <mergeCell ref="F12:G12"/>
    <mergeCell ref="H12:I12"/>
    <mergeCell ref="J12:K12"/>
    <mergeCell ref="M12:N12"/>
    <mergeCell ref="O12:Q12"/>
    <mergeCell ref="R12:T12"/>
    <mergeCell ref="U12:V12"/>
    <mergeCell ref="A12:A13"/>
    <mergeCell ref="C16:E16"/>
    <mergeCell ref="F16:G16"/>
    <mergeCell ref="H16:I16"/>
    <mergeCell ref="J16:K16"/>
    <mergeCell ref="M16:N16"/>
    <mergeCell ref="O16:Q16"/>
    <mergeCell ref="R16:T16"/>
    <mergeCell ref="U16:V16"/>
    <mergeCell ref="C13:E13"/>
    <mergeCell ref="F13:G13"/>
    <mergeCell ref="H13:I13"/>
  </mergeCells>
  <phoneticPr fontId="17" type="noConversion"/>
  <pageMargins left="0.31496062992125984" right="0.31496062992125984" top="0.15748031496062992" bottom="0.15748031496062992" header="0.31496062992125984" footer="0.31496062992125984"/>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2025-10-31T13:40:45Z</cp:lastPrinted>
  <dcterms:created xsi:type="dcterms:W3CDTF">2020-08-27T10:24:29Z</dcterms:created>
  <dcterms:modified xsi:type="dcterms:W3CDTF">2025-10-31T15:47:41Z</dcterms:modified>
</cp:coreProperties>
</file>