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80B0D3E4-2647-4EE6-96E6-D66F963AA6B1}" xr6:coauthVersionLast="47" xr6:coauthVersionMax="47" xr10:uidLastSave="{00000000-0000-0000-0000-000000000000}"/>
  <bookViews>
    <workbookView xWindow="-108" yWindow="-108" windowWidth="23256" windowHeight="13896" tabRatio="598"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1" l="1"/>
  <c r="J26" i="1"/>
  <c r="J12" i="1"/>
  <c r="J16" i="1"/>
  <c r="J54" i="1" l="1"/>
  <c r="J21" i="1"/>
  <c r="J90" i="1"/>
  <c r="J57" i="1"/>
  <c r="J17" i="1"/>
  <c r="J49" i="1"/>
  <c r="J28" i="1" l="1"/>
  <c r="J30" i="1" l="1"/>
  <c r="J82" i="1"/>
  <c r="J80" i="1"/>
  <c r="J92" i="1"/>
  <c r="J84" i="1"/>
  <c r="J91" i="1"/>
  <c r="J10" i="1" l="1"/>
  <c r="J81" i="1" l="1"/>
  <c r="J23" i="1"/>
  <c r="J36" i="1" l="1"/>
  <c r="J32" i="1"/>
  <c r="J38" i="1" l="1"/>
  <c r="J37" i="1"/>
  <c r="J35" i="1"/>
  <c r="J15" i="1"/>
  <c r="J13" i="1" l="1"/>
  <c r="J56" i="1" l="1"/>
  <c r="J53" i="1"/>
  <c r="J40" i="1"/>
  <c r="J19" i="1"/>
  <c r="J18" i="1"/>
  <c r="J72" i="1" l="1"/>
  <c r="J68" i="1"/>
  <c r="J63" i="1"/>
  <c r="J60" i="1"/>
  <c r="J61" i="1"/>
  <c r="J25" i="1"/>
  <c r="J51" i="1"/>
  <c r="J71" i="1" l="1"/>
  <c r="J65" i="1"/>
  <c r="H76" i="1" l="1"/>
  <c r="H77" i="1"/>
  <c r="H78" i="1"/>
  <c r="H79" i="1"/>
  <c r="H75" i="1"/>
  <c r="J79" i="1" l="1"/>
  <c r="J78" i="1"/>
  <c r="J77" i="1"/>
  <c r="J75" i="1"/>
</calcChain>
</file>

<file path=xl/sharedStrings.xml><?xml version="1.0" encoding="utf-8"?>
<sst xmlns="http://schemas.openxmlformats.org/spreadsheetml/2006/main" count="729" uniqueCount="399">
  <si>
    <t>Skiriamas finansavimas, iki (Eur)</t>
  </si>
  <si>
    <t>Bendrojo finansavimo lėšos</t>
  </si>
  <si>
    <t>Iš viso</t>
  </si>
  <si>
    <t>ES lėšos</t>
  </si>
  <si>
    <t>Projekto Nr.</t>
  </si>
  <si>
    <t>Konkretaus tikslo, jį įgyvendinančio veiksmo ir finansuotino projekto pavadinimas</t>
  </si>
  <si>
    <t>3. KONKRETUS TIKSLAS: Speciali tranzito schema</t>
  </si>
  <si>
    <t>Papildomos URM veiklos sąnaudos 2021–2023 m.</t>
  </si>
  <si>
    <t>* Projektas, kuriam įgyvendinti reikia procedūrų organizuoti įslaptintus sandorius.</t>
  </si>
  <si>
    <t>Papildomos VSAT veiklos sąnaudos 2021–2023 m.</t>
  </si>
  <si>
    <t>Papildomos PD veiklos sąnaudos 2021–2023 m.</t>
  </si>
  <si>
    <t>Papildomos VST veiklos sąnaudos 2021–2023 m.</t>
  </si>
  <si>
    <t>Papildomos ADIC veiklos sąnaudos 2021–2023 m.*</t>
  </si>
  <si>
    <t>Pareiškėjas / projekto vykdytojas</t>
  </si>
  <si>
    <t>SVVP/2020/351</t>
  </si>
  <si>
    <t>SVVP/2020/352</t>
  </si>
  <si>
    <t>SVVP/2020/353</t>
  </si>
  <si>
    <t>SVVP/2020/354</t>
  </si>
  <si>
    <t>SVVP/2020/356</t>
  </si>
  <si>
    <t>Papildomos IRD veiklos sąnaudos 2022–2023 m.</t>
  </si>
  <si>
    <t>SVVP/2021/355</t>
  </si>
  <si>
    <t>SIENŲ VALDYMO IR VIZŲ POLITIKOS FINANSINĖS PARAMOS PRIEMONĖS, ĮTRAUKTOS Į INTEGRUOTO SIENŲ VALDYMO FONDĄ, 2021–2027 M. PROGRAMOS FINANSUOTINŲ PROJEKTŲ SĄRAŠAS</t>
  </si>
  <si>
    <t>1. KONKRETUS TIKSLAS: Europos integruotas sienų valdymas</t>
  </si>
  <si>
    <t>1.10. KONKRETUS VEIKSMAS: Parama sienų valdymui (BMVI/2021/SA/1.5.8)</t>
  </si>
  <si>
    <t>SVVP/2022/1101</t>
  </si>
  <si>
    <t>VSAT</t>
  </si>
  <si>
    <t>Sienos stebėjimo sistemų diegimas (A. Barausko PU, Kapčiamiesčio PU, Kabelių PU, Adutiškio PU, Tverečiaus PU, Puškų PU)</t>
  </si>
  <si>
    <t>SVVP/2022/333</t>
  </si>
  <si>
    <t>Transporto priemonių įsigijimas</t>
  </si>
  <si>
    <t>3.3. VEIKSMAS: Reagavimo pajėgumų stiprinimas, siekiant užtikrinti sklandų Rusijos piliečių tranzitą</t>
  </si>
  <si>
    <t>VST</t>
  </si>
  <si>
    <t>3.4. VEIKSMAS: STS įgyvendinančių darbuotojų mokymas</t>
  </si>
  <si>
    <t>SVVP/2022/341</t>
  </si>
  <si>
    <t>URM</t>
  </si>
  <si>
    <t>STS personalo mokymas, I etapas</t>
  </si>
  <si>
    <t>Valstybės sienos apsaugos tarnyba prie Lietuvos Respublikos vidaus reikalų ministerijos (VSAT)</t>
  </si>
  <si>
    <t>Viešojo saugumo tarnyba prie Vidaus reikalų ministerijos (VST)</t>
  </si>
  <si>
    <t>Lietuvos Respublikos užsienio reikalų ministerija (URM)</t>
  </si>
  <si>
    <t>Policijos departamentas prie Lietuvos Respublikos vidaus reikalų ministerijos (PD)</t>
  </si>
  <si>
    <t>Informatikos ir ryšių departamentas prie Lietuvos Respublikos vidaus reikalų ministerijos (IRD)</t>
  </si>
  <si>
    <t>2. KONKRETUS TIKSLAS: Bendra vizų politika</t>
  </si>
  <si>
    <t>2.2. VEIKSMAS: Nacionalinės VIS veikla ir techninė priežiūra</t>
  </si>
  <si>
    <t xml:space="preserve">N.VIS ir susijusių nacionalinių sistemų veikla ir techninė priežiūra </t>
  </si>
  <si>
    <t>SVVP/2023/221</t>
  </si>
  <si>
    <t>1.7 VEIKSMAS: Sienų valdymo mokymas</t>
  </si>
  <si>
    <t>Specializuoti ir aukštesnio lygio sienos apsaugos pareigūnų mokymai, I etapas</t>
  </si>
  <si>
    <t>SVVP/2023/171</t>
  </si>
  <si>
    <t>SVVP/2023/315</t>
  </si>
  <si>
    <t>SVVP/2023/313</t>
  </si>
  <si>
    <t>Administracinių patalpų LR diplomatinėse atstovybėse RF ir tarnybinių butų Maskvoje atnaujinimas, I etapas</t>
  </si>
  <si>
    <t>3.2 VEIKSMAS: Asmenų, vykstančių STD / STGD pagrindu, kontrolės užtikrinimas ir plėtojimas</t>
  </si>
  <si>
    <t>STS techninės ir programinės įrangos atnaujinimas</t>
  </si>
  <si>
    <t>SVVP/2023/322</t>
  </si>
  <si>
    <t>SVVP/2023/331</t>
  </si>
  <si>
    <t>STS transporto priemonių įsigijimas, I etapas</t>
  </si>
  <si>
    <t>SVVP/2023/343</t>
  </si>
  <si>
    <t>STS darbuotojų mokymas, I etapas</t>
  </si>
  <si>
    <t>IRD</t>
  </si>
  <si>
    <t xml:space="preserve">Asmens dokumentų išrašymo centras prie Lietuvos Respublikos vidaus reikalų ministerijos </t>
  </si>
  <si>
    <t>1.3 VEIKSMAS: Investicijos į technines ir veiklos sienų kontolės priemones</t>
  </si>
  <si>
    <t>SVVP/2023/135</t>
  </si>
  <si>
    <t xml:space="preserve"> VSAT</t>
  </si>
  <si>
    <t>VSAT ginklų saugyklų signalizacijos sistemos atnaujinimas</t>
  </si>
  <si>
    <t>SVVP/2023/136</t>
  </si>
  <si>
    <t>Kinologijos pajėgumų stiprinimas, I etapas</t>
  </si>
  <si>
    <t>1.11. KONKRETUS VEIKSMAS: Parama, kad būtų įgyvendintas teisinis informacinių sistemų sąveikumo reguliavimas (BMVI/2021/SA/1.5.4)</t>
  </si>
  <si>
    <t>SVVP/2023/1111</t>
  </si>
  <si>
    <t>PD</t>
  </si>
  <si>
    <t>Lietuvos SIRENE padalinio pajėgumų ir informacinių sistemų sąveikumo stiprinimas policijoje</t>
  </si>
  <si>
    <t>2.3. VEIKSMAS: Konsulinio personalo mokymas</t>
  </si>
  <si>
    <t>SVVP/2023/231</t>
  </si>
  <si>
    <t>Vizų tarnybų darbuotojų mokymas, I etapas</t>
  </si>
  <si>
    <t>2.4. VEIKSMAS: Personalo išteklių, skirtų prašymams išduoti vizą nagrinėti ir išorės paslaugų teikėjo veiklos patikrinimams vietoje atlikti, stiprinimas (veiklos parama)</t>
  </si>
  <si>
    <t>SVVP/2023/241</t>
  </si>
  <si>
    <t>Konsulinių pareigūnų išlaikymas, I etapas</t>
  </si>
  <si>
    <t>3.5. VEIKSMAS: Papildomos veiklos sąnaudos</t>
  </si>
  <si>
    <t>1.2 VEIKSMAS: Veiksmai, kuriais gerinamas patruliuojančių padalinių gebėjimas reaguoti</t>
  </si>
  <si>
    <t>SVVP/2023/122</t>
  </si>
  <si>
    <t>Pasienio patrulio tako remonto darbai</t>
  </si>
  <si>
    <r>
      <rPr>
        <sz val="10"/>
        <rFont val="Times New Roman"/>
        <family val="1"/>
        <charset val="186"/>
      </rPr>
      <t xml:space="preserve">Projekto tikslas </t>
    </r>
    <r>
      <rPr>
        <sz val="10"/>
        <color rgb="FFFF0000"/>
        <rFont val="Times New Roman"/>
        <family val="1"/>
        <charset val="186"/>
      </rPr>
      <t xml:space="preserve">
</t>
    </r>
    <r>
      <rPr>
        <sz val="10"/>
        <color rgb="FFFF0000"/>
        <rFont val="Times New Roman"/>
        <family val="1"/>
        <charset val="186"/>
      </rPr>
      <t xml:space="preserve">
</t>
    </r>
  </si>
  <si>
    <r>
      <rPr>
        <sz val="11"/>
        <rFont val="Times New Roman"/>
        <family val="1"/>
        <charset val="186"/>
      </rPr>
      <t xml:space="preserve">Projekto veiklų įgyvendinimo pradžia ir pabaiga     </t>
    </r>
    <r>
      <rPr>
        <sz val="11"/>
        <color rgb="FFFF0000"/>
        <rFont val="Times New Roman"/>
        <family val="1"/>
        <charset val="186"/>
      </rPr>
      <t xml:space="preserve">            </t>
    </r>
  </si>
  <si>
    <r>
      <t xml:space="preserve"> </t>
    </r>
    <r>
      <rPr>
        <sz val="11"/>
        <rFont val="Times New Roman"/>
        <family val="1"/>
        <charset val="186"/>
      </rPr>
      <t>Projekto įgyvendinimo vieta</t>
    </r>
    <r>
      <rPr>
        <sz val="11"/>
        <color rgb="FF000000"/>
        <rFont val="Times New Roman"/>
        <family val="1"/>
        <charset val="186"/>
      </rPr>
      <t/>
    </r>
  </si>
  <si>
    <t>Intervencinio veiksmo srities kodas</t>
  </si>
  <si>
    <r>
      <t>Veiksmo kodas</t>
    </r>
    <r>
      <rPr>
        <i/>
        <sz val="11"/>
        <color rgb="FF00B050"/>
        <rFont val="Times New Roman"/>
        <family val="1"/>
        <charset val="186"/>
      </rPr>
      <t/>
    </r>
  </si>
  <si>
    <t>Įgyvendinimo būdo kodas</t>
  </si>
  <si>
    <t>Temos kodas</t>
  </si>
  <si>
    <t>SVVP/2023/131</t>
  </si>
  <si>
    <t>007</t>
  </si>
  <si>
    <t>002</t>
  </si>
  <si>
    <t>006</t>
  </si>
  <si>
    <t>003</t>
  </si>
  <si>
    <t>001</t>
  </si>
  <si>
    <t>028</t>
  </si>
  <si>
    <t>005</t>
  </si>
  <si>
    <t xml:space="preserve">Užtikrinti darbuotojų, vykdančių  Specialiosios tranzito schemos (STS) įgyvendinimą, ir dokumentų logistiką LR diplomatinėse atstovybėse RF.  Įgyvendindami šį projektą siekiame atnaujinti nusidėvėjusias transporto priemones Lietuvos Respublikos ambasadoje Rusijos Federacijoje, Lietuvos Respublikos generaliniame konsulate Kaliningrade (Atstovybės) ir įsigyti automobilį Lietuvos Respublikos konsulate Sovetske (Atstovybė). </t>
  </si>
  <si>
    <t>009</t>
  </si>
  <si>
    <t>004</t>
  </si>
  <si>
    <t>SVVP/2023/1102</t>
  </si>
  <si>
    <t>Sienos stebėjimo ir kontrolės techninių priemonių įsigijimas</t>
  </si>
  <si>
    <t>SVVP/2023/1104</t>
  </si>
  <si>
    <t>VSAT transporto priemonių įsigijimas</t>
  </si>
  <si>
    <t>SVVP/2023/1105</t>
  </si>
  <si>
    <t>Transporto priemonių, aprūpintų šiluminio matymo įranga, įsigijimas</t>
  </si>
  <si>
    <t xml:space="preserve">Įsigyti ir atnaujinti transporto priemones, skirtas Europos Sąjungos išorės sienų kontrolei vykdyti.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</si>
  <si>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 xml:space="preserve">Užtikrinti VSAT personalo kompetencijas, reikalingas vykdant ES išorės sienų ir migracinių procesų kontrolę pagal Šengeno acquis reikalavimus, įgyvendinant Šengeno vertinimo komiteto (SCHEVAL) rekomendacijas, didinant profesionaliai pasirengusių pareigūnų praktinius  gebėjimus kokybiškai atlikti nustatytas funkcijas sienos ir migracinių procesų kontrolės  ekstremalių situacijų metu,  pasikeitus tarnybos vietai ir (ar) pobūdžiui, didinant  Frontex koordinuojamose operacijose prie ES išorės sienų  pagal atskirus veiklos profilius galinčių dalyvauti VSAT pareigūnų skaičių.    </t>
  </si>
  <si>
    <t xml:space="preserve">2023 m. sausio 2 d. - 2025 m. gruodžio 31 d.              </t>
  </si>
  <si>
    <t>2023 m. balandžio 1 d. - 2024 m. gruodžio 31 d.</t>
  </si>
  <si>
    <t xml:space="preserve">Įsigytos 3 transporto priemonės, aprūpintos vaizdo ir garso įrašymo įranga, radijo ryšio įranga ir sienos stebėjimo įranga;                                                                                                                        Apmokyta 16 asmenų: 8 MSS operatoriai ir 8 MSS techninio aptarnavimo asmenys. </t>
  </si>
  <si>
    <t>2023 m. kovo 1 d. - 2024 m. gruodžio 31 d.</t>
  </si>
  <si>
    <t>N.VIS ir susijusių nacionalinių sistemų priežiūra bei sutrikimų šalinimas - 99 proc., N. VIS ir susijusių nacionalinių sistemų priežiūra bei sutrikimų šalinimas - 25 asm.</t>
  </si>
  <si>
    <t xml:space="preserve">2024 m. sausio 1 d.- 2026 m. gruodžio 31 d.              </t>
  </si>
  <si>
    <t>Transporto priemonių įsigijimas - 3vnt.</t>
  </si>
  <si>
    <t xml:space="preserve">Atnaujinti VSAT kompiuterinę įrangą reikalingą užtikrinti geležinkeliais ir kitomis sausumos transporto priemonėmis su supaprastintu tranzito dokumentu bei supaprastintu tranzito geležinkeliu dokumentu keliaujančių asmenų kontrolę, supaprastinto tranzito režimo pažeidėjų nustatymą ir atpažinimą. Įgyvendinus projektą pagerės Kaliningrado tranzito maršruto  geležinkelio ir kelių pasienio kontrolės punktuose pasienio patikrinimus atliekančių ir specialiąją tranzito schemą (STS) įgyvendinančių pareigūnų (tarnautojų) darbo kokybė, padidės galimybės greitai ir kokyiškai atlikti reikalingų duomenų paiešką.
</t>
  </si>
  <si>
    <t xml:space="preserve">2023 m. rugsėjo 1 d. - 2025 m. rugpjūčio 31 d.   </t>
  </si>
  <si>
    <t>Įsigyta įranga - 144 komplektai.</t>
  </si>
  <si>
    <t xml:space="preserve">Užsienio kalbos (anglų kalba. B2 lygis) mokymai - 24, užsienio kalbos (rusų kalba: pasienio tikrinimai) mokymai - 25, dokumentų tikrinimo ir tyrimo žinių atnaujinimo mokymai - 39, matomumo ir informavimo apie projektą priemonės - plakato (A3 formato) gamybos paslauga - 1. </t>
  </si>
  <si>
    <t>025</t>
  </si>
  <si>
    <t>1.4. VEIKSMAS: Kopgalio pasienio laivų krantinės rekonstrukcija</t>
  </si>
  <si>
    <t>Kopgalio krantinės rekonstrukcija</t>
  </si>
  <si>
    <t>SVVP/2023/141</t>
  </si>
  <si>
    <t>Lietuva</t>
  </si>
  <si>
    <t>Tarnybinių šunų įsigijimas - 25 vnt., kilnojamų voljerų su būdomis įsigijimas - 20 vnt., apsauginių šunų dresavimo kostiumų įsigijimas - 6 vnt., narvų-boksų šunims įsigijimas - 25 vnt., visuotinės padėties nustatymo sistemos (GPS) šunims įsigijimas - 67 vnt., tarnybinio šuns dresavimo amunicijos ir priežiūros priemonių komplektų įsigijimas - 25 vnt.</t>
  </si>
  <si>
    <t>Atnaujinti VSAT pareigūnų žinias ir didinti jų gebėjimus, reikalingus užtikrinti STS maršrutu keliaujančių asmenų ir sieną kertančių transporto priemonių kontrolę, supaprastinto tranzito režimo pažeidėjų nustatymą.  Įgyvendinus projektą atnaujintos (įgytos) žinios bus tikslingai taikomos praktikoje, o pagerinti gebėjimai padės geriau vykdyti nustatytas funkcijas, užtikrinant STS veikimą, taip pat ir išorės sienų bei migracinių procesų kontrolę pagal ES ir Šengeno acquis reikalavimus.</t>
  </si>
  <si>
    <t>Integruoto sienų valdymo sistemų veikla ir techninė priežiūra, I etapas</t>
  </si>
  <si>
    <t>SVVP/2023/1103</t>
  </si>
  <si>
    <t>Bepiločių skraidyklių įsigijimas</t>
  </si>
  <si>
    <t xml:space="preserve">Sustiprinti valstybės sienos  su Baltarusijos Respublika saugumą, užtikrinant efektyvesnį ES išorės sienos stebėjimą ir informuotumą apie padėtį. </t>
  </si>
  <si>
    <t xml:space="preserve">Elektroninė sienos stebėjimo sistema įdiegta 6 pasienio užkardų veikimo teritorijose:  A. Barausko pasienio užkardoje (65,6 km), Kabelių pasienio užkardoje (45,09 km), Kapčiamiesčio pasienio užkardoje (57,27 km),  Adutiškio pasienio užkardoje (48,41 km), Tverečiaus pasienio užkardoje (52,45 km)  ir Puškų pasienio  užkardoje (53,98 km). Įgyvendinus šį projektą, visa Lietuvos ES išorės siena stebima elektroninėmis priemonėmis (e-stebėjimas). </t>
  </si>
  <si>
    <t>Stiprinti Lietuvos SIRENE nacionalinio padalinio pajėgumus ir plėtoti SIRENE padalinio naudojamų informacinių sistemų sąveikumą, siekiant įgyvendinti Sąveikumo reglamentuose ir kituose ES teisės aktuose nustatytus įsipareigojimus, atliepti didėjantį policijos procesų automatizavimo ir darbuotojų kompetencijų vystymo poreikį.</t>
  </si>
  <si>
    <t>Susipažinta ir pritaikyta užsienio šalių ir ES agentūrų pažangi SIRENE veiklos patirtis ir taikomos inovacijos; modernizuotos SIRENE padalinio patalpos ir IT įranga; sukurta Sąveikumo reglamentams įgyvendinti reikalinga spec. programinė įranga, patobulintos SIRENE naudojamos IS; peržiūrėti ir automatizuoti veiklos procesai, parengti veiklos algoritmai ir teisės aktai; patobulinti SIRENE padalinio darbuotojų gebėjimai ir apmokyti policijos darbuotojai kasdienėje veikloje naudoti naujus ES ir nacionalinių IS funkcionalumus.</t>
  </si>
  <si>
    <t>SVVP/2023/191</t>
  </si>
  <si>
    <t>027</t>
  </si>
  <si>
    <t>Apmokytų darbuotojų skaičius - 78.</t>
  </si>
  <si>
    <t>2023 m. rugpjūčio 1 d. - 2025 m. birželio 30 d.</t>
  </si>
  <si>
    <t>Atnaujintos STS poreikiams skirtos patalpos - 26,98 kv.m. ir 140,40 kv.m. Atnaujinta 14 darbo vietų, įsigyti nauji baldai ir įranga - 94 vnt. baldų ir įrangos.  Įrengtos 5 darbo vietos, įsigyti baldai ir įranga - 79 vnt. baldų ir įrangos. Įrengti 2 dokumentų priėmimo langeliai - 2 langeliai.</t>
  </si>
  <si>
    <t>1.5. VEIKSMAS: Padidinti nacionalinius pajėgumus aptikti dokumentų klastojimą</t>
  </si>
  <si>
    <t>Dokumentų tikrinimui ir tyrimui pasienio kontrolės punktams skirta įranga, I etapas</t>
  </si>
  <si>
    <t>SVVP/2023/151</t>
  </si>
  <si>
    <t>Padidinti nacionalinius pajėgumus aptikti dokumentų klastojimo atvejus, atnaujinus dokumentų tikrinimui ir tyrimui pasienio kontrolės punktams skirtą įrangą.</t>
  </si>
  <si>
    <t>Didelio ir vidutinio galingumo vaizdo spektrinių komparatorių  (IR įranga) komplektų įsigijimas - 27 kompl., I-os kontrolės linijos dokumentų tikrinimo įrangos įsigijimas - 409 vnt., II-os kontrolės linijos dokumentų tikrinimo ir tyrimo  įrangos įsigijimas - 23 vnt.</t>
  </si>
  <si>
    <t>SVVP/2023/357</t>
  </si>
  <si>
    <t>Papildomos URM veiklos sąnaudos 2024–2027 m.</t>
  </si>
  <si>
    <t>Sklandus kokybiškų ir nepertraukiamų konsulinių paslaugų teikimas, įgyvendinant STS.</t>
  </si>
  <si>
    <t xml:space="preserve">2024 m. sausio 1 d. - 2027 m. gruodžio 31 d. </t>
  </si>
  <si>
    <t xml:space="preserve">2021 m. sausio 1 d. - 2023 m. gruodžio 31 d. </t>
  </si>
  <si>
    <t>Užtikrinti asmenų keliaujančių su STD ir STGD kontrolę. VSAT STS režimo kontrolės užtikrinimo bei organizavimo veiksmų visuma apima: valstybės sieną kertančių tranzitinių traukinių stebėjimą jiems vykstant tranzitu per LR teritoriją, naudojant įvairias priemones; valstybės sieną kertančių tranzitinių traukinių ir jais keliaujančių RF piliečių pasienio kontrolę</t>
  </si>
  <si>
    <t>Efektyvi ir veiksminga visų  STD, STGD turėtojų, vykstančių per pasienio kontrolės punktus asmenų, keliaujančių su STD ir STGD, kontrolė bei  sienų kontrolė, kad visi STD, STGD turėtojai, pažeidę nustatytą tranzito tvarką, būtų nustatomi. Kasmet planuojama patikrinti vidutiniškai 100 000 STD  ir 800 000 STGD turėtojų, išskyrus ekstremalių situacijų metu.</t>
  </si>
  <si>
    <t xml:space="preserve">2022 m. sausio 1 d. - 2023 m. gruodžio 31 d. </t>
  </si>
  <si>
    <t xml:space="preserve">Rekonstruota Kopgalio krantinė, pastatytas naujas pirsas su įrengtomis  5 naujomis krantinėmis, įrengti inžineriniai tinklai. Krantinės infrastruktūra bus pritaikyta skirtingų dydžių plaukiojimo priemonių švartavimui, padidės esamų patrulinių plaukiojimo priemonių manevravimo ir švartavimo saugumas, bus užtikrinta apsauga nuo išorės poveikio,  pagerės reagavimas į pažeidimus / incidentus. Numatoma, kad dalis rekonstruotos krantinės bus įrengta ir pritaikyta tikrinamųjų plaukiojimo priemonių saugiam prišvartavimui ir apžiūrai, suteikta galimybė švartuoti bendradarbiaujančių pakrančių apsaugos funkcijas vykdančių institucijų plaukiojimo priemones (Žuvininkystės tarnyba, Uosto kapitono tarnyba ir kt.), taip pat atvykstantiems kitų valstybių ir Europos Sąjungos agentūrų plaukiojimo priemonėms bendrų operacijų ar tikslinių priemonių metu. </t>
  </si>
  <si>
    <r>
      <t xml:space="preserve">Lietuva             </t>
    </r>
    <r>
      <rPr>
        <i/>
        <sz val="10"/>
        <rFont val="Times New Roman"/>
        <family val="1"/>
        <charset val="186"/>
      </rPr>
      <t>(Valstybės sienos su Baltarusijos Respublika pasienio teritorija)</t>
    </r>
  </si>
  <si>
    <r>
      <t xml:space="preserve">Rusija                            </t>
    </r>
    <r>
      <rPr>
        <i/>
        <sz val="10"/>
        <color rgb="FF000000"/>
        <rFont val="Times New Roman"/>
        <family val="1"/>
        <charset val="186"/>
      </rPr>
      <t xml:space="preserve"> (Lietuvos Respublikos generalinis konsulatas Kaliningrade ir Lietuvos Respublikos konsulatas Sovetske)</t>
    </r>
  </si>
  <si>
    <r>
      <t xml:space="preserve">Rusija                           </t>
    </r>
    <r>
      <rPr>
        <i/>
        <sz val="10"/>
        <color rgb="FF000000"/>
        <rFont val="Times New Roman"/>
        <family val="1"/>
        <charset val="186"/>
      </rPr>
      <t>(Lietuvos Respublikos generalinis konsulatas Kaliningrade ir Lietuvos Respublikos konsulatas Sovetske)</t>
    </r>
  </si>
  <si>
    <t>Lietuva / Rusija</t>
  </si>
  <si>
    <r>
      <t xml:space="preserve">Projektui priskiriamos intervencinių veiksmų rūšys </t>
    </r>
    <r>
      <rPr>
        <sz val="11"/>
        <rFont val="Calibri"/>
        <family val="2"/>
        <charset val="186"/>
      </rPr>
      <t>**</t>
    </r>
    <r>
      <rPr>
        <sz val="11"/>
        <rFont val="Times New Roman"/>
        <family val="1"/>
        <charset val="186"/>
      </rPr>
      <t xml:space="preserve">
</t>
    </r>
  </si>
  <si>
    <t xml:space="preserve">** Projektui priskiriamos intervencinių veiksmų rūšys nurodytos 2021 m. liepos 7 d. Europos Parlamento ir Tarybos reglamento (ES) 2021/1148, kuriuo sukuriama sienų valdymo ir vizų politikos finansinės paramos priemonė, įtraukta į Integruoto sienų valdymo fondą, VI priede. </t>
  </si>
  <si>
    <t>Lietuva / Turkija</t>
  </si>
  <si>
    <t>Kad būtų 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t>
  </si>
  <si>
    <t>Užtikrinti sklandų STS įgyvendinimą.</t>
  </si>
  <si>
    <t>35 transporto priemonių priežiūra ir išlaikymas</t>
  </si>
  <si>
    <t>Užtikrinti STS funkcijų įgyvendinimą, teikiant elektroninių ryšių paslaugas policijai,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</si>
  <si>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Užtikrinant elektroninių ryšių paslaugų teikimą projekto lėšomis siekiama apmokėti eksploatacijos sąnaudas, kurias sudaro įrangos sumontavimo vietų nuoma, sunaudojama elektros energija, infrastruktūros ir techninės bei programinės įrangos techninis aptarnavimas, funkcionalumo užtikrinimas, remontas, modernizavimas (aukštesnių versijų specialios programinės ir naujesnių modelių aparatinės įrangos diegimas), montavimas (išmontavimas, sumontavimas, naujas įdiegimas, integravimas), veiklos optimizavimas (įskaitant nepriklausomas ekspertizes, auditus, galimybių studijas), draudimo, įsigyjamos balso ir duomenų perdavimo paslaugos bei darbuotojų darbo užmokesčio kaštai.</t>
  </si>
  <si>
    <t>-</t>
  </si>
  <si>
    <t>Bus siekiama užtikrinti aukštos kokybės konsulinių paslaugų teikimą, nuolat gerinti STS personalo administracinius bei organizacinius gebėjimus, užtikrinant nepertraukiamą, tęstinį, reguliarų STS vykdančių darbuotojų mokymą.  Planuojama apmokyti iki 132 darbuotojų tiesiogiai vykdančių STS veiklą.</t>
  </si>
  <si>
    <t xml:space="preserve">2023 m. sausio 1 d. - 2025 m. gruodžio 31 d.   </t>
  </si>
  <si>
    <t>008</t>
  </si>
  <si>
    <t>Sustiprinti LR vizų tarnybų (LR generalinio konsulato Almatoje, LR ambasados Armėnijos Respublikoje ir LR ambasados Turkijos Respublikoje), taip pat LR URM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(vizų centrų) veiklą.</t>
  </si>
  <si>
    <t xml:space="preserve">Planuojama įsteigti papildomus 2 konsulinių pareigūnų ir 2 techninių darbuotojų etatus LR generaliniame konsulate Almatoje, 1 konsulinio pareigūno ir 1 techninio darbuotojo etatą LR ambasadoje Armėnijoje, 1 techninio darbuotojo etatą LR ambasadoje Turkijos Respublikoje (prašymams išduoti Šengeno vizą priimti, apdoroti ir išnagrinėti, vizų centrų veiklai priežiūrėti ir tikrinti) ir 2 diplomatų etatus LR URM Konsuliniame departamente (pagalbai esant sezoniniam darbo krūvio padidėjimui vizų tarnybose užtikrinti, vizų  centrų veiklai prižiūrėti ir tikrinti).  </t>
  </si>
  <si>
    <t>ADIC įsigis 600 000 STGD ir Blanko vizai įklijuoti blankų.</t>
  </si>
  <si>
    <t>Įsigyti 600 000 STGD ir Blanko vizai įklijuoti blankų. URM perduos šiuos blankus Lietuvos Respublikos ambasadai Rusijos Federacijoje (Maskvoje) Lietuvos Respublikos generaliniam konsulatui Sankt Peterburge, Kaliningrade. Bus užtikrintas nenutrūkstamas Specialios tranzito schemos funkcionavimas.</t>
  </si>
  <si>
    <t xml:space="preserve">2021 m. kovo 1 d. - 2021 m. lapkričio 30 d. </t>
  </si>
  <si>
    <t xml:space="preserve">Nacionalinės vizų informacinės sistemos (N.VIS) ir susijusių nacionalinių sistemų - Užsieniečių registro (UR), kitų susijusių nacionalinių IRT komponentų, nepertraukiamos veiklos užtikrinimas vykdant nuolatinę priežiūrą visai techninei ir infrastruktūrai ir programinei įrangai, techninės ir programinės įrangos savalaikį sutrikimų šalinimą, taikant veiklos paramos būdą.  </t>
  </si>
  <si>
    <t xml:space="preserve">Atnaujinti ir modernizuoti  Valstybės sienos apsaugos tarnybos ginkluotės laikymo ir saugojimo patalpų apsaugines  signalizacijos bei įeigos kontrolės sistemas. </t>
  </si>
  <si>
    <t xml:space="preserve">Rekonstruoti Kopgalio krantinę, sukuriant naują saugiam plaukiojimo priemonių švartavimui ir laikymui reikalingą krantinės infrastruktūrą, bendrai naudojamą jūrų sienos stebėjimo ir apsaugos, jūros išteklių naudojimo ir kitas  kontrolės  funkcijas vykdančių  institucijų  visuomenės saugumo interesams užtikrinti. 
</t>
  </si>
  <si>
    <t xml:space="preserve">Įsigyti nešiojamų išorinės sienos stebėjimo priemonių, kuriomis bus prisidedama prie veiksmingos ES išorės sienų apsaugos, valstybės sienos ruože su Baltarusijos Respublika, tinkamos neteisėtos migracijos kontrolei, kontrabandos prevencijai bei jos užkardymui, bepiločių orlaivių aptikimui bei neutralizavimui vykdant jiems neteisėtus skrydžius prie valstybės sienos su Baltarusijos Respublika. </t>
  </si>
  <si>
    <t xml:space="preserve">Pagerinti sienos stebėjimą tarp pasienio kontrolės punktų, išsamios informacijos apie galimas grėsmes prie valstybės sienos rinkimą, paspartinti surinktos informacijos perdavimą pasienio patruliams neteisėtą veiklą per sieną vykdantiems asmenims nustatyti ir sulaikyti.  Projektas prisidės prie veiksmingos ES sausumos išorės sienos apsaugos ruože su Baltarusijos Respublika, gerins nelegalios migracijos kontrolę bei  vidaus saugumą, užkertant kelią tarpvalstybiniams nusikaltimams (prekybai žmonėmis, kontrabandai), užkardant kitas nusikalstamas veikas per valstybės sieną. </t>
  </si>
  <si>
    <t xml:space="preserve">Įsigyti ir atnaujinti transporto priemones, kuriomis bus vykdoma Lietuvos Respublikos sienų kontrolė. Projektu siekiama tarnybinėmis transporto priemonėmis užtikrinti Lietuvos Respublikos sienų apsaugą bei užkirsti kelią neteisėtai migracijai ir kontrabandos gabenimui per valstybės sieną. Projekto įgyvendinimo metu bus atnaujintas tarnybinių automobilių parkas bei padidės turimų transporto priemonių kiekis. </t>
  </si>
  <si>
    <t>Įsigyti tansporto priemones su šiluminio matymo įranga, kurios bus naudojamos Lietuvos Respublikos ir Europos Sąjungos išorės sienų saugumą su Baltarusijos Respublika apsaugai ir agentūros FRONTEX organizuojamoms bendroms operacijoms. Projektas leis pagerinti Lietuvos Respublikos ir Europos Sąjungos išorės sienų saugumą su Baltarusijos Respublika bei užtikrinti VSAT pareigūnų kompetetingą dalyvavimą FRONTEX bendrose operacijose užtikrinti Europos Sąjungos išorės sienų valdymą.</t>
  </si>
  <si>
    <t xml:space="preserve">Užtikrinti aukštą visų 26 Lietuvos Respublikos vizų tarnybų užsienyje darbuotojų (konsulinių pareigūnų ir techninių darbuotojų) kvalifikacijos lygį, kad prašymus išduoti Šengeno vizą pateikiantiems asmenims būtų teikiamos tik kokybiškos, veiksmingos ir klientams palankios paslaugos.  </t>
  </si>
  <si>
    <t>Užtikrinti tinkamas darbuotojų, įgyvendinančių Specialiąją tranzito schemą (STS), darbo sąlygas Lietuvos Respublikos generaliniame konsulate Kaliningrade ir Lietuvos Respublikos konsulate Sovetske (Atstovybės). Atstovybėse bus atnaujintos konsulinių pareigūnų, administracinio ir techninio personalo, dirbančių su supaprastinto tranzito dokumentais, informacinių technologijų ir finansines funkcijas vykdančių specialistų darbo patalpos, atnaujintos ir įrengtos darbo vietos. Bendras planuojamų atnaujinti patalpų plotas - 167,38 kv.</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</si>
  <si>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Įgyvendinus šį projektą bus atnaujintas tarnybinių transporto priemonių parkas ir padidintas naujų transporto priemonių kiekis, kas leis padidinti automobilių panaudojimo efektyvumą, bus greičiau reaguojama į užfiksuotus pažeidimus, susijusius su ES išorės sienos kontrole.</t>
  </si>
  <si>
    <t xml:space="preserve">Specialaus transporto, skirto pareigūnams bei amunicijai vežti įsigijimas, siekiant nustatytu laiku reaguoti ir likviduoti Specialiosios tranzito schemos ruože įvykusius incidentus, efektyviau užkardyti kelią neteisėtiems veiksmams, susijusiems su sienų kontrolės pažeidimais bei užtikrinti Tarnybos nuolatinę specialiąją parengtį. Įsigytos transporto priemonės pagerins Tarnybos pajėgų pasitelkimo galimybes, užtikrins  greitą reagavimą į  su sienų kontrole susijusius pažeidimus. </t>
  </si>
  <si>
    <t>Užtikrinti aukštą Specialiąją tranzito schemą (STS) tiesiogiai įgyvendinančių darbuotojų kvalifikaciją.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</si>
  <si>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Supaprastinto tranzito dokumentą (STD) ar Supaprastinto tranzito geležinkeliu dokumentą (STGD). URM sukūrė prašymų dėl STD ar STGD priėmimo, šių dokumentų išdavimo ir įteikimo sistemą, kuri keliaujantiems asmenims supaprastina dokumento, leidžiančio vykti per LR teritoriją, gavimo procedūras.</t>
  </si>
  <si>
    <t>Užtikrinti Specialiosios tranzito schemos (STS) veikimą.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</si>
  <si>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STD ar STGD. URM sukūrė prašymų dėl STD ar STGD priėmimo, šių dokumentų išdavimo ir įteikimo sistemą, kuri keliaujantiems asmenims supaprastina dokumento, leidžiančio vykti per LR teritoriją, gavimo procedūras.</t>
  </si>
  <si>
    <t>Lietuva, Kazachtanas, Armėnja, Turkija</t>
  </si>
  <si>
    <t>1.1. VEIKSMAS: Investicijos į tolesnį EUROSUR nacionalinių komponentų plėtojimą</t>
  </si>
  <si>
    <t>SVVP/2023/111</t>
  </si>
  <si>
    <t>Sienos stebėjimo sistemų atnaujinimas</t>
  </si>
  <si>
    <t>Atnaujinti sienos stebėjimo sistemas, kurios įrengtos VSAT Pagėgių pasienio rinktinės Bardinų pasienio užkardos ir Varėnos pasienio rinktinės Druskininkų, Purvėnų, Tribonių pasienio užkardų veikimo teritorijose.</t>
  </si>
  <si>
    <t>Atnaujintos VSAT Pagėgių pasienio rinktinės Bardinų pasienio užkardos, Varėnos pasienio rinktinės Druskininkų, Purvėnų ir Tribonių pasienio užkardų sienos stebėjimo sistemas. Sistemų atnaujinimas reikalingas tam, kad atnaujinti nusidėvėjusią arba pasenusią optoelektroninę / detekcinę įrangą, retransliatorius, informacijos perdavimo elementus (komunikaciją), programinę ir techninę įrangą, valdymo centrus pasienio užkardų patalpose, esant būtinumui, įrengti ar pastatyti papildomus įrenginius, kitą būtiną įrangą (elementus), siekiant užtikrinti informuotumą apie padėtį,  matomumą  atskiruose ruožuose  per visą valstybės sienos perimetrą ir kt.</t>
  </si>
  <si>
    <t>3.7. KONKRETUS VEIKSMAS: Parama Specialiai tranzito schemai pagal SVVP reglamento 17 straipsnio 5 dalį (BMVI/2023/SA/1.1.1/001)</t>
  </si>
  <si>
    <t>SVVP/2023/374</t>
  </si>
  <si>
    <t>Traukinių stebėjimo sistemos atnaujinimas</t>
  </si>
  <si>
    <t xml:space="preserve">Lietuva </t>
  </si>
  <si>
    <t>Atnaujinti VSAT tranzitinių traukinių stebėjimo įrangą reikalingą užtikrinti geležinkeliais su supaprastintu tranzito geležinkeliu dokumentu keliaujančių asmenų kontrolę, supaprastinto tranzito režimo pažeidėjų nustatymą ir atpažinimą.</t>
  </si>
  <si>
    <t>Atnaujinta traukinių stebėjimo sistema (įsigyti traukinių stebėjimo prietaisai, atnaujinta programinė ir  techninė įranga bei licencijos).</t>
  </si>
  <si>
    <t>SVVP/2023/373</t>
  </si>
  <si>
    <t>Specializuoto sraigtasparnio įsigijimas</t>
  </si>
  <si>
    <t>Įsigytas 1 specializuotas sraigtasparnis.</t>
  </si>
  <si>
    <r>
      <t xml:space="preserve">1.12. KONKRETUS VEIKSMAS: Europos sienų ir pakrančių apsaugos agentūros nacionalinių komponentų įranga, įsigyta pagal SVVP ir perduota </t>
    </r>
    <r>
      <rPr>
        <b/>
        <i/>
        <sz val="11"/>
        <rFont val="Times New Roman"/>
        <family val="1"/>
        <charset val="186"/>
      </rPr>
      <t>Frontex</t>
    </r>
    <r>
      <rPr>
        <b/>
        <sz val="11"/>
        <rFont val="Times New Roman"/>
        <family val="1"/>
      </rPr>
      <t xml:space="preserve">  (BMVI/2023–2024/SA/1.2.2/03)</t>
    </r>
  </si>
  <si>
    <t>SVVP/2023/1121</t>
  </si>
  <si>
    <t>VSAT techninių pajėgumų saugoti ES išorės sienas didinimas</t>
  </si>
  <si>
    <t xml:space="preserve">Sustiprinti ES išorės sienų saugumą ir padidinti reagavimo į pasienio incidentus efektyvumą operatyviniame lygmenyje, įsigyjant patrulinius automobilius su papildoma įranga (įskaitant patrulinių automobilių, pritaikytų kinologinei veiklai) ir strateginio lygmens bepiločių orlaivių sistemą. </t>
  </si>
  <si>
    <t xml:space="preserve">Įsigyti modernų specializuotą sraigtasparnį, skirtą STS funkcijų užtikrinimui. Specializuoto sraigtasparnio įsigijimas pagerins nuolatinį Rusijos Federacijos keleivinių tranzito traukinių stebėjimą, reagavimą į galimus incidentus, taip pat, kartu su VSAT turimais ir šiam tikslui jau naudojamais sraigtasparniais, ženkliai padidins bendrą stebimų ir lydimų tranzitinių traukinių kiekį. </t>
  </si>
  <si>
    <t>2024 m. sausio 1 d. - 2025 m. rugpjūčio 31 d.</t>
  </si>
  <si>
    <t xml:space="preserve">Įsigytų sausumos transporto priemonių skaičius, 96 vnt. </t>
  </si>
  <si>
    <t xml:space="preserve">2022 m. birželio 28 d. - 2024 m. gruodžio 31 d. </t>
  </si>
  <si>
    <t>SVVP/2023/3510</t>
  </si>
  <si>
    <t>Papildomos IRD veiklos sąnaudos 2024–2027 m.</t>
  </si>
  <si>
    <t>Projekto tikslas – užtikrinti STS funkcijų įgyvendinimą, teikiant elektroninių ryšių paslaugas PD,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</si>
  <si>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 xml:space="preserve"> 2023 m. kovo 1 d. -  2024 m. gruodžio 20 d. </t>
  </si>
  <si>
    <t>SVVP/2023/311</t>
  </si>
  <si>
    <t>STS infrastruktūros, darbo vietų ir informacinių sistemų atnaujinimas, modernizavimas ir plėtojimas, I etapas</t>
  </si>
  <si>
    <t>2024 m. sausio 1 d. - 2026 m. gruodžio 31 d.</t>
  </si>
  <si>
    <t>Lietuva, Rusijos federacija (Maskva, Kaliningradas, Sovetskas)</t>
  </si>
  <si>
    <t>0028</t>
  </si>
  <si>
    <t>Modernizuoti supaprastinto tranzito informacinę sistemą (STDIS), vykdant elektroninio supaprastinto tranzito dokumento ir elektroninio supaprastinto tranzito geležinkeliu dokumento (e-std) projektą, optimizuoti dokumentų išdavimo procesus, skaitmenizuojant projekte numatytus procesus bei pasirengti ateityje visiškai atsisakyti popierinių dokumentų. Taip pat ketinama atnaujinti sistemos veikimui naudojamą techninę įrangą, esančią Lietuvos diplomatinėse atstovybėse užsienyje (naudojančiose STDIS) ir Užsienio reikalų ministerijoje: ryšio įrangą, tarnybinių stočių įrangą, sistemų stebėjimo įrangą, tarnybinių stočių patalpų techninę įrangą, o taip pat supaprastinto tranzito programą įgyvendinančių darbuotojų darbui naudojamą įrangą: kompiuterius, spausdinimo, kopijavimo įrangą, ryšio įrangą.</t>
  </si>
  <si>
    <t>SVVP/2023/375</t>
  </si>
  <si>
    <t>Taktiniai pareigūnų mokymai</t>
  </si>
  <si>
    <t xml:space="preserve">2024 m. kovo 1 d. - 2026 m. vasario 27 d. </t>
  </si>
  <si>
    <t>Atnaujinti VSAT pareigūnų žinias ir tobulinti jų praktinius operatyvinius gebėjimus bei komandinį veiksmų darnumą, veikiant greitojo reagavimo, sudėtingų aplinkybių sąlygomis, reikalingus užtikrinti geležinkeliais ir kitomis sausumos transporto priemonėmis su supaprastintu tranzito dokumentu keliaujančių asmenų kontrolę, supaprastinto tranzito režimo pažeidėjų nustatymą, atpažinimą ir sulaikymą.</t>
  </si>
  <si>
    <t xml:space="preserve">Įsigytas 1 pareigūnų veiklos taktinis simuliatorius su papildoma įranga; įsigytas 1 keičiamos konfigūracijos mobiliųjų pertvarų taktiniams mokymams komplektas;  apmokyta ne mažiau 100 pareigūnų. </t>
  </si>
  <si>
    <t>SVVP/2023/3511</t>
  </si>
  <si>
    <t>Papildomos VST veiklos sąnaudos 2024–2027 m.</t>
  </si>
  <si>
    <t xml:space="preserve">Projekto tikslas – užtikrinti sklandų Sienų valdymo ir vizų politikos finansinės paramos priemonės, įtrauktos į integruoto sienų valdymo fondą programos veiksmų įgyvendinimą Viešojo saugumo tarnyboje prie Vidaus reikalų ministerijos.Vykdant SVVP 2021– 2027 metų programą  Tarnyba planuoja  įsigyti 10 mikroautobusų, kurių išlaikymui SVVP programoje  numatytos papildomos veiklos sąnaudos, susijusios su tinkama transporto priemonių priežiūra. Taip pat papildomos veiklos sąnaudos bus panaudotos ir  jau įsigytiems 9 mikroautobusams Volkswagen Crafter, kurie užtikrinana Kaliningrado tranzito vykdymą. </t>
  </si>
  <si>
    <t>Transporto priemonių privalomasis civilinės atsakomybės ir KASKO draudimas, techninė priežiūra ir techninė apžiūra</t>
  </si>
  <si>
    <t xml:space="preserve">2024 m. vasario 1 d. - 2027 m. gruodžio 31 d. </t>
  </si>
  <si>
    <r>
      <t xml:space="preserve">Užsienio kalbos (anglų) mokymai - 156, dokumentų tikrinimo ir tyrimo vidutinio (II) lygio specialistų kursai (ALDO) - 105, vogtų transporto priemonių identifikavimo mokymai - 72, vadybos mokymai - 45, visureigių vairavimo sudėtingomis sąlygomis mokymai - 125, informacinių technologijų mokymai - 36, TR1 ir SM kategorijų vairuotojų mokymai - 135, laivų specialistų mokymai - 189, bepiločio orlaivio nuotolinio piloto mokymai - 63, pirminio asmens įvertinimo (veido, kūno kalbos, kilmės, išvaizdos įvertinimas angl. k. </t>
    </r>
    <r>
      <rPr>
        <sz val="10"/>
        <color rgb="FF000000"/>
        <rFont val="Times New Roman"/>
        <family val="1"/>
      </rPr>
      <t>Screening</t>
    </r>
    <r>
      <rPr>
        <sz val="10"/>
        <color rgb="FF000000"/>
        <rFont val="Times New Roman"/>
        <family val="1"/>
        <charset val="186"/>
      </rPr>
      <t>)" mokymai - 110.</t>
    </r>
  </si>
  <si>
    <t>SVVP/2023/345</t>
  </si>
  <si>
    <t>Policijos pareigūnų mokymas, I etapas</t>
  </si>
  <si>
    <t xml:space="preserve">Tobulinti policijos pareigūnų, dirbančių su STS, kvalifikaciją: teorines žinias ir praktinius įgūdžius, būtinus užtikrinti Europos Sąjungos išorės sienų veiksmingą ir efektyvią kontrolę, įskaitant nelegalios migracijos klausimų sprendimą bei sklandžius išorės sienų kirtimo procesus pagal Šengeno acquis reikalavimus, apmokyti darbui su naujomis technologijomis ir standartais. </t>
  </si>
  <si>
    <t xml:space="preserve">2024 m. balandžio 1 d. - 2026 m. kovo 31 d.   </t>
  </si>
  <si>
    <t xml:space="preserve">Įrengta pajėgų valdymo patalpa su mokomąja klase, įsigyti du reagavimo automobiliai su specialiąja įranga - radijo stotimis, automobiliniais kompiuteriais ir programine, judriojo ryšio duomenų perdavimo ir kita standartine reagavimo į įvykius automobilio įranga, įsigytos mokymo priemonės STS mokymų vykdymui.
Įsigytos mokymo priemonės STS mokymų „Bepiločių orlaivių mokymai reaguojant į STS pažeidimus“ – du bepiločiai orlaiviai.
</t>
  </si>
  <si>
    <t>SVVP/2023/372</t>
  </si>
  <si>
    <t>SVVP/2023/371</t>
  </si>
  <si>
    <t>Papildomų STS transporto priemonių įsigijimas</t>
  </si>
  <si>
    <t>Projekto tikslas - įsigyti ir atnaujinti visureigius automobilius, skirtus užtikrinti Lietuvos Respublikos sienų su Baltarusijos Respublika ir Rusijos Federacija apsaugą bei užkirsti kelią neteisėtai migracijai ir kontrabandos gabenimui per valstybės sieną. Įgyvendinus projektą bus atnaujintas VSAT Vilniaus (4 vnt.), Varėnos (4 vnt.), Pakrančių apsaugos (1 vnt.) ir Pagėgių (4 vnt.) pasienio rinktinės tarnybinių transporto priemonių parkas ir padidintas naujų transporto priemonių kiekis, kas leis padidinti automobilių panaudojimo efektyvumą, bus greičiau reaguojama į užfiksuotus pažeidimus, susijusius su ES išorės sienos kontrole.</t>
  </si>
  <si>
    <t>2024 m. kovo 1 d. - 2025 m. gruodžio 31 d.</t>
  </si>
  <si>
    <t>Įsigytos transporto priemonės - 13 vnt. visureigių automobilių.</t>
  </si>
  <si>
    <t>Pasislėpusių asmenų aptikimo įrangos įsigijimas</t>
  </si>
  <si>
    <t>2024 m.  sausio 1 d. - 2026 m. vasario 28 d.</t>
  </si>
  <si>
    <t>Įsigytos sienos kontrolei reikalingos priemonės, 2vnt.</t>
  </si>
  <si>
    <t>SVVP/2023/359</t>
  </si>
  <si>
    <t>Papildomos PD veiklos sąnaudos 2024–2027 m.</t>
  </si>
  <si>
    <t>Projektas parengtas, kad būtų užtikrintas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                                                   - Vykdytų kitas Apraše numatytas funkcijas. 
Šiuo metu viena iš prioritetinių užduočių formuojama reaguojantiems vienetams yra STS kontrolė. Be šio projekto finansavimo (lėšų gavimo) tokia kontrolė nebūtų vykdoma arba vykdoma iš dalies.</t>
  </si>
  <si>
    <t>2023 m. vasario 1 d. - 2025 m. gegužės 31 d</t>
  </si>
  <si>
    <r>
      <rPr>
        <sz val="10"/>
        <rFont val="Times New Roman"/>
        <family val="1"/>
        <charset val="186"/>
      </rPr>
      <t>2023 m. balandžio 1 d. - 2025 m. birželio 30 d</t>
    </r>
    <r>
      <rPr>
        <b/>
        <sz val="10"/>
        <rFont val="Times New Roman"/>
        <family val="1"/>
        <charset val="186"/>
      </rPr>
      <t>.</t>
    </r>
  </si>
  <si>
    <t>SVVP/2023/358</t>
  </si>
  <si>
    <t>Papildomos VSAT veiklos sąnaudos 2024–2027 m.</t>
  </si>
  <si>
    <t>Projekto tikslas - užtikrinti asmenų, keliaujančių su supaprastinto tranzito dokumentais (toliau – STD) ir supaprastinto tranzito geležinkelio dokumentais (toliau – STGD) kontrolę.</t>
  </si>
  <si>
    <t>Siekianma užtikrinti, kad Rusijos Federacijos piliečiai, atvykę į Lietuvos Respubliką su STD, nepažeistų STS režimo ir neteisėtai neišvyktų į Latvijos arba Lenkijos Respublikų teritorijas ir kt.</t>
  </si>
  <si>
    <t xml:space="preserve">2025 m. sausio 1 d. - 2027 m. gruodžio 31 d. </t>
  </si>
  <si>
    <t>M1 kategorijos mikroautobusai, 10 vnt.,            M1 kategorijos visureigiai, 6 vnt.</t>
  </si>
  <si>
    <t>2023 m.  kovo 1 d. - 2025 m. gruodžio 31 d.</t>
  </si>
  <si>
    <t>SVVP/2024/188</t>
  </si>
  <si>
    <t>Integruoto sienų valdymo sistemų techninės ir programinės įrangos atnaujinimas, I etapas</t>
  </si>
  <si>
    <t>Užtikrinti efektyvų, patikimą, saugų ir  nenutrūkstamą Integruotų sienų valdymo sistemų techninės infrastruktūros bei  programinės įrangos veikimą, įsigyjant  techninę  ir programinę įrangą, kuri  bus panaudotą pakeičiant esamą techinę ir programinę įrangą. Projekto įgyvendinimas užtikrins  nuolatinį  ir saugų Integruotų sienų valdymo sistemų prieinamumą ne mažiau kaip 99 %.</t>
  </si>
  <si>
    <t>2024 m. liepos 1 d. - 2028 m.  kovo 31 d.</t>
  </si>
  <si>
    <t>2023 m. rugsėjo 1 d. - 2026 m. gruodžio 31 d.</t>
  </si>
  <si>
    <t>1.8. VEIKSMAS: Investicijos į sąveikumo paketą ir didelės apimties IT sistemų kūrimą</t>
  </si>
  <si>
    <t>1.9. VEIKSMAS: Nacionalinių SIS, AIS, ETIAS ir EURODAC (tik sienų kontrolės tikslais) veikla ir techninė priežiūra (veiklos parama)</t>
  </si>
  <si>
    <t>SVVP/2024/1131</t>
  </si>
  <si>
    <t xml:space="preserve">2024 m. balandžio 1 d. - 2026 m. birželio 30 d.  </t>
  </si>
  <si>
    <t>SVVP/2024/181</t>
  </si>
  <si>
    <t>N.SIS plėtojimas. I etapas</t>
  </si>
  <si>
    <t>Užtikrinti efektyvią, patikimą, nenutrūkstamą Nacionalinės Šengeno informacinės sistemos (N.SIS) ir susijusių nacionalinių informacinių sistemų bei registrų funkcionalumo veikimą ir sąveiką. Įgyvendinus projektą pagerės informacinių sistemų naudotojų darbo kokybė, padidės galimybė greitai ir kokybiškai surasti, gauti, pateikti reikiamą informaciją.</t>
  </si>
  <si>
    <t>Informacinių sistemų (TRVIS, MIGRIS, VSATIS) funkcionalumo modifikavimas / sukūrimas - 3 vnt.;                                              Informacinės sistemos N.SIS  programinės įrangos funkcionalumo tobulinimas - 1 vnt.;  Informacinės sistemos IAŽR funkcionalumo plėtojimas ir įdiegimas -    6 vnt.</t>
  </si>
  <si>
    <t>2024 m. rugsėjo 1 d. - 2026 m. gruodžio 31 d.</t>
  </si>
  <si>
    <t>024</t>
  </si>
  <si>
    <t xml:space="preserve">2023 m. birželio 1 d. - 2025 m. gruodžio 31 d.              </t>
  </si>
  <si>
    <t>Baigtas įgyvendinti projektas (data)</t>
  </si>
  <si>
    <t xml:space="preserve">2023 m. balandžio 1 d. - 2025 m. liepos 31 d. </t>
  </si>
  <si>
    <t>SVVP/2024/134</t>
  </si>
  <si>
    <t>Skaitmeninio mobiliojo radijo ryšio tinklo tobulinimas</t>
  </si>
  <si>
    <t>2024 m.  lapkričio 1 d. - 2027 m.  spalio 31 d.</t>
  </si>
  <si>
    <t xml:space="preserve">004 </t>
  </si>
  <si>
    <t xml:space="preserve">Užtikrinti aukštą tinklo saugumo lygį ir suteikti naujų galimybių sienų valdymo funkcijoms vykdyti įtraukiant naujus technologinius sprendimus, įskaitant komunikavimą su kaimyninėmis ES valstybėmis, konkrečiu atveju su Lenkijos Respublika, atsižvelgiant į Europos Komisijos  2024-03-01 Komisijos įgyvendinamuoju sprendimu  Nr. C(2024) 305 patvirtintoje ataskaitoje pateiktą rekomendaciją: „sukurti saugią ir sąveikią ryšių tarp Lietuvos ir Lenkijos teisėsaugos institucijų sistemą, kuri bus naudojama įvairių rūšių tarpvalstybinėse operacijose". </t>
  </si>
  <si>
    <t>Funkcionalumo tobulinimas - 1 vnt.</t>
  </si>
  <si>
    <t>2.1. VEIKSMAS: Investicijos į Nacionalinę VIS</t>
  </si>
  <si>
    <t>SVVP/2024/211</t>
  </si>
  <si>
    <t>N.VIS ir susijusių nacionalinių sistemų plėtojimas, I etapas</t>
  </si>
  <si>
    <t>N.VIS sudaro N.VIS, Užsieniečių registras (UR) ir „VIS Mail“ infrastruktūra. Projekto tikslas - modernizuoti N.VIS taip, kad atitiktų Vizų informacinės sistemos (VIS Revised) reglamento (ES) 2021/1133, reglamento (ES) 2019/818 ir reglamento 2021/1134 atitinkamas nuostatas.</t>
  </si>
  <si>
    <t>Pagerės institucijų, naudojančių N.VIS savo tiesioginių funkcijų vykdymui, darbuotojų 
atliekamų užduočių kokybė ir greitis: padidės galimybė atlikti paiešką keliose ES informacinėse sistemose vienu metu, naudojant asmens 
duomenis arba asmens kelionės dokumento duomenis pagal VIS ESP ICD reikalavimus, lengviau ir teisingai nustatyti asmenų tapatybę ir taip padėti kovoti su tapatybės klastojimu; naudojantis prieiga prie VIS teisėsaugos tikslais greitai ir kokybiškai surasti, gauti reikiamą informaciją, bus sudarytos sąlygos pateikti vieną lygiagrečią užklausą dėl VIS saugomų duomenų ir kitose susijusiose ES informacinėse sistemose saugomų duomenų bei automatizuotai atlikti palyginimą arba nustatyti sutapimą tarp bet kokių asmens duomenų arba jų derinių pateiktuose prašymuose ir tam tikro įrašo, bylos arba perspėjimo, esančio kitose informacinėse sistemose arba duomenų bazėse, į kurį turėtų būti atsižvelgiama priimant sprendimą ar išduoti trumpalaikę vizą, arba ilgalaikę vizą arba leidimą gyventi.</t>
  </si>
  <si>
    <t xml:space="preserve">2025 m. sausio 1 d.- 2027 m. birželio 30 d.              </t>
  </si>
  <si>
    <t xml:space="preserve">Įsigyti tarnybinius šunis ir jų dresavimui, transportavimui  ir laikymui būtinas priemones VSAT kinologinės veiklos efektyvumui gerinti. 
</t>
  </si>
  <si>
    <t>Sienos stebėjimo sistemos atnaujinimas, II etapas</t>
  </si>
  <si>
    <t>Siekiant pagerinti informuotumą apie padėtį (realiu laiku) prie išorės sienos su Baltarusijos Respublika atnaujinti sienos stebėjimo sistemas įdiegtas Valstybės sienos apsaugos tarnybos prie Lietuvos Respublikos vidaus reikalų ministerijos Vilniaus pasienio rinktinės Pavoverės ir Švenčionių pasienio užkardų veikimo teritorijose.</t>
  </si>
  <si>
    <t xml:space="preserve">Atnaujintos VSAT Vilniaus pasienio rinktinės Pavoverės ir Švenčionių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</si>
  <si>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Nacionalinių SIS, AIS, ETIAS techninės, sisteminės ir taikomosios programinės 
įrangos prieinamumas - 99 %; Oracle programinės įrangos priežiūros atlikimas  - 16 vnt.;techninės įrangos nepertraukiamas darbas - 99%; VMware programinės 
įrangos priežiūros atlikimas - 24 vnt; Veeam programinės įrangos priežiūros atlikimas - 24 vnt.; Integruoto sienų valdymo sistemų priežiūra - 25 asm.</t>
  </si>
  <si>
    <t>Užtikrinti Supaprastinto tranzito schemos tinkamą veikimą t.y. užtikrinti sausumos transporto priemonėmis vykstančių asmenų kontrolę ir aptikti transporto priemonėse pasislėpusius asmenis. Planuojama įsigyti 2 vienetus pasislėpusių asmenų aptikimo įrangos, kuri leis nustatyti supaprastinto tranzito schemos pažeidėjus, užkirsti kelią neteisėtai imigracijai ir palengvinti migracijos srautų valdymą, kas veiktų ir prevenciškai.</t>
  </si>
  <si>
    <t>Užtikrinti efektyvų, patikimą, nenutrūkstamą Integruotų sienų valdymo sistemų techninės infrastruktūros, taikomosios programinės įrangos bei licencijuotos programinės įrangos veikimą. Projekto įgyvendinimas užtikrins  nuolatinį nacionalinių Integruotų sienų valdymo sistemų prieinamumą ne mažiau kaip 99 %, šių sistemų techninės įrangos nepertraukiamą darbą bei techninės ir programinės įrangos veikimo sutrikimų pašalinimą.</t>
  </si>
  <si>
    <t xml:space="preserve">Atnaujinta ir modernizuota ginklų saugyklų signalizacijos sistema 46 objektuose. </t>
  </si>
  <si>
    <t>SVVP/2024/187</t>
  </si>
  <si>
    <t>Integruoto sienų valdymo sistemų sąveikumo komponentų plėtojimas</t>
  </si>
  <si>
    <t>Sukurti (modernizuoti) nacionalinę sąveikumo sąsają,  siekiant užtikrinti nacionalinių  informacinių  sistemų ir registrų sąveikumą su ES informacinėmis sistemomis ir sąveikumo  komponentais - Europos paieškos portalu,  bendra tapatybės duomenų saugykla, daugybinių tapatybių detektoriumi ir kitais komponentais.</t>
  </si>
  <si>
    <t>2024 m.  lapkričio 1 d. - 2027 m. spalio 31 d.</t>
  </si>
  <si>
    <t>Sukurti nacionalinę sąveikumo  sąsają - 5 vnt.</t>
  </si>
  <si>
    <t>2022 m. spalio 3 d. - 2027 m. gruodžio 31 d.</t>
  </si>
  <si>
    <t xml:space="preserve">Atlikti pasienio patrulio tako remontus darbus Lietuvos-Baltarusijos pasienyje taip sudarant sąlygas operatyviau reaguoti į valstybės sienos ir kitus pažeidimus bei sulaikyti pažeidimus padariusius asmenis. Remonto darbų tikslas - ne mažiau kaip 2,5 m (atskirose vietose) ir ne daugiau kaip 3 metrų pločio važiuojamosios dalies pasienio patrulio tako remontas ir pritaikymas pravažiuoti tarnybiniu transportu bei kita specialiaja technika, kurių didžiausia leidžiamoji masė yra apie 3,5 t. </t>
  </si>
  <si>
    <t>Pasienio patrulio tako remonto darbai atlikti atskiruose praščiausios būklės ruožuose. Remonto darbai apėmė dangos sutvarkymą, melioracijos, aplinkos tvarkymo, mažų inžinerinių įrenginių sutvarkymo / įrengimo ir kitus tako remonto darbus.  Suremontų pasienio patrulio tako atkarpų  bendras ilgis - 115,6 km.</t>
  </si>
  <si>
    <t>2023 m. sausio 31 d. - 2025 m. gruodžio 31 d.</t>
  </si>
  <si>
    <t>SVVP/2024/242</t>
  </si>
  <si>
    <t>Konsulinių pareigūnų išlaikymas, II etapas</t>
  </si>
  <si>
    <t>Įgyvendinant projektą (II etapą), bus išlaikomi I etapu įsteigti projekto etatai. II etape bus įsteigtas papildomas 1 konsulinio pareigūno etatas LR ambasadoje Armėnijoje. Papildomas konsulinio pareigūno etato steigimas ir išlaikymas prisidėtų prie veiksmingesnio ir efektyvesnio prašymus išduoti Šengeno vizas teikiančių pareiškėjų aptarnavimo.</t>
  </si>
  <si>
    <t xml:space="preserve">2025 m. sausio 1 d. - 2027 m. birželio 30 d. </t>
  </si>
  <si>
    <t>2024-05-15</t>
  </si>
  <si>
    <t>2021 m. vasario 1 d. - 2023 m. gruodžio 31 d.</t>
  </si>
  <si>
    <t>Techninės įrangos įsigijimas - 2 vnt.;              Programinės įrangos licencijos - komplektai (4 vnt.; 36 vnt.);                                                 Integruotų sienų valdymo sistemų  prieinamumas - 99 % procentai.</t>
  </si>
  <si>
    <t>Sustiprinti Lietuvos Respublikos vizų tarnybų (Lietuvos Respublikos generalinio konsulato Almatoje, Lietuvos Respublikos ambasados Armėnijos Respublikoje ir Lietuvos Respublikos ambasados Turkijos Respublikoje), taip pat Lietuvos Respublikos užsienio reikalų ministerijos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veiklą.</t>
  </si>
  <si>
    <t>Tiekėjo, paslaugų teikėjo ir (ar) rangovo pavadinimas</t>
  </si>
  <si>
    <t>2025-02-20</t>
  </si>
  <si>
    <t>UAB "FIMA", UAB "EUROELEKTRONIKA", UAB "ATEA", UAB "Telekonta", UAB "Valdo leidykla", UAB "Raminora",UAB "ECHO STAMP", MB "Forumservice"</t>
  </si>
  <si>
    <t>UAB "IT Gama"</t>
  </si>
  <si>
    <t>Telia Lietuva, AB, UAB "Gelsauga", AB SEB bankas, UAB "EUROCASH1", AB "LTG Infra", UAB "MINERALINIAI VANDENYS IR ALUS", UAB "Imperiva", UAB "BPC Travel"</t>
  </si>
  <si>
    <t>UAB "MOLLER AUTO", Akcinė draudimo bendrovė "Gjensidige", Akcinė draudimo bendrovė"Compensa Vienna Insurance Group"</t>
  </si>
  <si>
    <t>UAB "Garsų pasaulis"</t>
  </si>
  <si>
    <t xml:space="preserve">Kertinis valstybės telekomunikacijų centras, Motorolla solutions Germany GmBh, UAB "NT SERVICE", AB Lietuvos radijo ir televizijos centras, Motorola Germany Gmbh, Telia Lietuva, AB, UAB "TeleTower", UAB "LEMA", </t>
  </si>
  <si>
    <t>SVVP/2024/3512</t>
  </si>
  <si>
    <t>Papildomos MD veiklos sąnaudos 2025–2027 m.</t>
  </si>
  <si>
    <t>MD</t>
  </si>
  <si>
    <t xml:space="preserve">Projekto tikslas – užtikrinti nepertraukiamą STS funkcionavimą. Šiam tikslui įgyvendinti MD planuoja įsigyti 700 000 supaprastinto tranzito geležinkeliu dokumento (STGD) blankų ir 680 000 Blanko vizai įklijuoti. Įsigyti STGD ir Blanko vizai įklijuoti blankai bus perduoti Užsienio reikalų ministerijai. Įgyvendinus projektą bus užtikrintas nenutrūkstamas supaprastinto tranzito geležinkeliu dokumentų išdavimas ir STS funkcionavimas. </t>
  </si>
  <si>
    <t xml:space="preserve">MD planuoja įsigyti 700 000 STGD blankų ir 680 000 Blanko vizai įklijuoti. Įsigyti STGD ir Blanko vizai įklijuoti blankai bus perduoti Užsienio reikalų ministerijai. </t>
  </si>
  <si>
    <t>2025-03-14</t>
  </si>
  <si>
    <t>UAB "Tukada"</t>
  </si>
  <si>
    <t xml:space="preserve">2023 m. liepos 1 d. - 2026 m. sausio 31 d.         </t>
  </si>
  <si>
    <t xml:space="preserve">2023 m. liepos 1 d. - 2025 m. gruodžio 31 d.                  </t>
  </si>
  <si>
    <r>
      <t xml:space="preserve">Įsigytos Supaprastinto tranzito dokumentų informacinės sistemos (STDIS) modernizavimo, vystymo ir priežiūros paslaugos - 1 kompl. Įsigytos ugniasienės - </t>
    </r>
    <r>
      <rPr>
        <sz val="10"/>
        <color rgb="FFFF0000"/>
        <rFont val="Times New Roman"/>
        <family val="1"/>
      </rPr>
      <t>11</t>
    </r>
    <r>
      <rPr>
        <sz val="10"/>
        <rFont val="Times New Roman"/>
        <family val="1"/>
        <charset val="186"/>
      </rPr>
      <t xml:space="preserve"> vnt. Įsigyta duomenų saugykla su priedais - 1 vnt. Įsigytos tarnybinės stotys su priedais ir virtualizavimo iranga ir duomenų saugykla - 5 vnt. Įsigyta rezervinio kopijavimo įranga - 3 kompl. Įsigyti nepertraukiamo maitinimo šaltiniai - </t>
    </r>
    <r>
      <rPr>
        <sz val="10"/>
        <color rgb="FFFF0000"/>
        <rFont val="Times New Roman"/>
        <family val="1"/>
      </rPr>
      <t>9</t>
    </r>
    <r>
      <rPr>
        <sz val="10"/>
        <rFont val="Times New Roman"/>
        <family val="1"/>
        <charset val="186"/>
      </rPr>
      <t xml:space="preserve"> vnt. Įsigyti nešiojamieji kompiuteriai su priedais - 35 vnt. Įsigyti stacionarūs kompiuteriai su priedais - 27 vnt. Įsigyti mobilieji telefonai su priedais - 82 vnt. Įsigyti spalviniai daugiafunkciniai įrenginiai - 5 vnt. Įsigyti rašaliniai spausdintuvai - 20 vnt. Įsigyti planšetiniai kompiuteriai - 43 vnt.  Įsigyti tinklo komutatoriai - 7 vnt. Įsigyta centralizuota žurnalinių įrašų surinkimo sistema - 1 vnt. Įsigyta sistemų ir ryšio stebėjimo techninė įranga - 1 vnt. Įsigyti dokumentų naikikliai - 5 vnt. Įsigyti monitoriai - 73 vnt. Įsigytos Detalios supaprastinto tranzito dokumentų informacinės sistemos „STDIS“ techninės priežiūros paslaugos - 1 kompl.</t>
    </r>
  </si>
  <si>
    <t xml:space="preserve">	2023 m. sausio 1 d. - 2025 m. balandžio 30 d.</t>
  </si>
  <si>
    <t>Airbus Helicopters Deutschland GmbH; Lietuvos ir Vokietijos BĮ UAB Kistela; UAB "Echo stamp"; MB Kvadratai</t>
  </si>
  <si>
    <t>2023 m. balandžio 1 d. - 2025 m. spalio 31 d.</t>
  </si>
  <si>
    <t>2025-03-18</t>
  </si>
  <si>
    <t>UAB "Telekonta"</t>
  </si>
  <si>
    <t>2025-05-15</t>
  </si>
  <si>
    <t xml:space="preserve">Projekto rezultatai ir veiklos                        </t>
  </si>
  <si>
    <t xml:space="preserve">Įsigytos transporto priemonės: visureigiai automobiliai su spec. įranga - 2 vnt; lengvasis automobilis - 1 vnt. ir priemonės, skirtos STS transporto priemonėms komplektuoti. </t>
  </si>
  <si>
    <t>UAB "JMA centras", UAB "AF motors", UAB "ARVEKA"</t>
  </si>
  <si>
    <t xml:space="preserve"> 2023 m. balandžio 1 d. -  2026 m. balandžio 30 d. </t>
  </si>
  <si>
    <t xml:space="preserve">2023 m. balandžio 1 d. - 2026 m. sausio 31 d.                  </t>
  </si>
  <si>
    <t xml:space="preserve">2023 m. balandžio 3 d. - 2026 m. sausio 31 d. </t>
  </si>
  <si>
    <t xml:space="preserve">2023 m. lapkričio 1 d. - 2026 m. vasario 27 d. </t>
  </si>
  <si>
    <t>2025-06-03</t>
  </si>
  <si>
    <t>UAB "Hnit-Baltic"; UAB "Atea"</t>
  </si>
  <si>
    <t>SVVP/2024/232</t>
  </si>
  <si>
    <t>Vizų tarnybų darbuotojų mokymas, II etapas</t>
  </si>
  <si>
    <t>Užtikrinti aukštą visų 25 Lietuvos Respublikos vizų tarnybų užsienyje darbuotojų kvalifikacijos lygį, suteikiant jiems reikalingų žinių apie Europos Sąjungos ir Lietuvos Respublikos teisės aktus, reglamentuojančius Šengeno vizų išdavimą ir kitus su Šengeno vizų išdavimu susijusius klausimus, suteikti įgūdžius jų tinkamam taikymui, siekiant, kad prašymus išduoti Šengeno vizą pateikiantiems asmenims būtų teikiamos kokybiškos ir veiksmingos paslaugos.</t>
  </si>
  <si>
    <t>2025 m. birželio 1 d. - 2027 m. gruodžio 31 d</t>
  </si>
  <si>
    <t>Lietuva/Jungtiniai Arabų Emyratai</t>
  </si>
  <si>
    <t>Apmokytų darbuotojų skaičius -75</t>
  </si>
  <si>
    <t>Įsigytos transporto priemonės: padidinto pravažumo visureigiai automobiliai - 2 vnt., lengvieji automobiliai - 32 vnt., traktoriai su priedais - 8 vnt., mikroautobusai - 8 vnt.</t>
  </si>
  <si>
    <t xml:space="preserve"> SVVP/2024/335 </t>
  </si>
  <si>
    <t>Individualių apsaugos priemonių įsigijimas</t>
  </si>
  <si>
    <t>Aprūpinti  pareigūnus  individualiomis apsaugos priemonėmis, siekiant nustatytu laiku reaguoti ir likviduoti Specialiosios tranzito schemos ruože įvykusius incidentus, efektyviau užkardyti kelią neteisėtiems veiksmams, susijusiems su sienų kontrolės pažeidimais bei užtikrinti Tarnybos nuolatinę specialiąją parengtį. Projekto tikslui pasiekti būtina įsigyti IV lygio balistinių liemenių, dujokaukių, alkūnių ir kelių apsaugų, taktinių akinių, antiriaušinių komplektų, žiūronų, SWIR diapozono naktinio matymo prietaisą, ausinių su PTT mygtuku, naktinio matymo prietaisų (monokuliarų), transportavimo ir taktinių krepšių, reikalingų Tarnybos pajėgų greitam reagavimui į ypatingas ir ekstremaliąsias situacijas. Įsigytos individualios apsaugos priemonės padės fektyviau užkardyti kelią neteisėtiems veiksmams, susijusiems su sienų kontrolės pažeidimais bei užtikrinti Tarnybos nuolatinę specialiąją parengtį. Galutinis naudos gavėjas yra Tarnyba,  Tarnybos Vilniaus ir Kauno daliniai.</t>
  </si>
  <si>
    <t xml:space="preserve">2025 m. kovo 1 d. - 2026 m. gruodžio 31 d. </t>
  </si>
  <si>
    <t>Balistinės liemenėsIV lygio įsigijimas  90 vnt.; dujokaukės 90 vnt.;                                               alkūnių apsaugos  90 vnt.;                               kelių apsaugos 90 vnt.;                              taktiniai akiniai 90 vnt.;                      antiriaušiniai komplektai 60 vnt.;              žiūronai  16 vnt.;                                           SWIR diapozono naktinio matymo prietaisas 1vnt.;                                                           ausinių su PTT  mygtuku įsigijimas 60 vnt.; naktinio matymo prietaisai (monokuliarai) 90 vnt.;                                                   transportavimo krepšiai   90 vnt.;             taktiniai  krepšiai 16 vnt..</t>
  </si>
  <si>
    <t xml:space="preserve">2024 m. spalio 1 d. - 2027 m. gruodžio 31 d. </t>
  </si>
  <si>
    <t>SVVP/2024/1141</t>
  </si>
  <si>
    <t>1.13. KONKRETUS VEIKSMAS: Elektroninė stebėjimo sistema prie išorinės sienos (e.stebėjimas) (BMVI/2023/SA/1.1.4)</t>
  </si>
  <si>
    <t>1.14. KONKRETUS VEIKSMAS: Parama valstybėms narėms plėtojant pažangias sienas  (BMVI/2024/SA/1.5.1)</t>
  </si>
  <si>
    <t>AIS ir ETIAS nacionalinės dalies sukūrimo užbaigimas ir pritaikymas integracijai ir sąveikai su didelės apimties IT architektūra</t>
  </si>
  <si>
    <t>Nacionaliniu lygiu užbaigti dalies Atvykimo-išvykimo sistemos (toliau - AIS) ir Europos kelionių informacijos ir leidimų sistemos (toliau - ETIAS) kūrimo procesus, kad  sistemos galėtų sėkmingai pradėti veikti. Projekto sėkmingam įgyveninimui reikės: pritaikyti nacionalines sistemas, susijusias su AIS ir ETIAS arba su jomis susijusias; nupirkti AIS ir ETIAS veiklai naudojamas medžiagas ir įrangą; užbaigti ETIAS nacionalinio centro biuro įrengimą; nupirkti kitas paslaugas, susijusias su AIS ir ETIAS veikla. Įgyvendinant ankstesnius VSF sienų ir vizų priemonės remiamus projektus, buvo atnaujinta Valstybės sienos apsaugos tarnybos informacinė sistema VSATIS, užtikrinanti sąsają su centrine AIS.</t>
  </si>
  <si>
    <t>Nacionaliniu lygiu užbaigti dalies AIS ir ETIAS kūrimo procesus, kad galėtų sėkmingai pradėti veikti. Vieningoje  AIS/ETIAS sitemoje bus registruojami trečiųjų šalių piliečių asmeniniai ir biometriniai duomenys bei užsieniečių, kertančių Europos Sąjungos (toliau – ES) valstybių narių išorės sienas, atvykimo, išvykimo bei atsisakymo leisti jiems atvykti duomenys. Sistemų įdiegimas leis palaikyti nustatytą valstybės sienos teisinį režimą bei atitikti šalies narystės Europos Sąjungoje reikalaujamą sienų kontrolės lygį. Įrengti nacionalinį ETIAS padalinį ir sukurti infrastuktūrą, kuris nacionaliniu lygiu užtikrintų vieningos Europos kelionių informacijos ir leidimų sistemos darbą.</t>
  </si>
  <si>
    <t xml:space="preserve">2024 m. gegužės 1 d. - 2026 m. gruodžio 31 d.  </t>
  </si>
  <si>
    <t>SVVP/2025/332</t>
  </si>
  <si>
    <t>STS transporto priemonių įsigijimas, II etapas</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</si>
  <si>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Naujų transporto priemonių įsigijimas leis atnaujinti automobilius kinologinei veiklai, kuriais būtų aprūpintos Vilniaus PR Kenos ir Pagėgių PR Kybartų pasienio užkardos. VSAT, įgyvendindama pagrindinį uždavinį, kad sklandžiai veiktų supaprastinto tranzito schema (STS) ir būtų galima greitai sulaikyti  asmenis, įvykdžiusius neteisėtus veiksmus bei užkirsti kelią neteisėtai migracijai, privalo kasmet atnaujinti turimas transporto priemones. Šiuo metu eksploatuojama 20 vnt. automobilių kinologinei veiklai, iš kurių STS veiklą užtikrina 6 vnt.  Įgyvendinus šį projektą bus atnaujintas automobilių kinologinei veiklai  parkas ir padidintas naujų transporto priemonių kiekis, kas leis užtikrinti greitą reagavimą į galimus pažeidimus, susijusius su ES išorės sienos kontrole bei sustiprins VSAT padalinius, dirbančius su šunimis.  Šio projekto įgyvendinimo metu įsigytos transporto priemonės bus naudojamos po projekto įgyvendinamo ne mažiau kaip penkerius (5) metus Specialiosios tranzito schemos tikslams įgyvendinti</t>
  </si>
  <si>
    <t>Automobiliai kinologinei veiklai - 2 vnt</t>
  </si>
  <si>
    <t>2025 m. birželio 1 d. - 2026 m. gruodžio 31 d.</t>
  </si>
  <si>
    <t>SVVP/2025/121</t>
  </si>
  <si>
    <t>Patruliavimui skirtų transporto priemonių įsigijimas</t>
  </si>
  <si>
    <t xml:space="preserve"> 2025 m. gegužės 1 d. -  2026 m. gruodžio 31 d. </t>
  </si>
  <si>
    <t>Numatoma įsigyti patruliavimui skirtus visureigius automobilius ir padidinto pravažumo visureigius automobilius, kurie aprūpinti patrulinei veiklai reikalinga įranga, 40 vnt.</t>
  </si>
  <si>
    <t xml:space="preserve">Projekto lėšomis numatoma įsigyti patruliavimui skirtas transporto priemones.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</si>
  <si>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SVVP/2025/132</t>
  </si>
  <si>
    <t>Transporto priemonių įsigijimas, II etapas</t>
  </si>
  <si>
    <t xml:space="preserve">2025 m. gegužės 1 d. - 2026 m. gruodžio 31 d.               </t>
  </si>
  <si>
    <t>Lengvieji automobiliai - 30 vnt., automobilis degalams vežti - 1 vnt., automobiliai kinologinei veiklai - 2 vnt., automobiliai sulaikytiems asmenims vežti - 3 vnt. ir traktoriai - 6 vnt.</t>
  </si>
  <si>
    <t xml:space="preserve">Įgyvendinus šį projektą bus atnaujintos VSAT veiklai reikalingos tarnybinės transporto priemonės, kas leis efktyviai aptarnauti plaukiojimo priemones, skirtas saugoti Lietuvos valstybės sienos ruožą su Kaliningrado sritimi Kuršių mariose, padidinti automobilių panaudojimo efektyvumą, užkirsti kelią per valstybės sieną neteisėtai migracijai bei pagerinta VSAT teikiamos viešosios visuomenės apsaugos paslaugos kokybė Lietuvos pasienyje. </t>
  </si>
  <si>
    <t>2025-08-29</t>
  </si>
  <si>
    <t>UAB "Telekonta", UAB "EUROELEKTRONIKA"</t>
  </si>
  <si>
    <t>Įsigytos trumpo nuotolio  bepiločių orlaivių sistemos - 15 vnt. Įsigyta ilgo nuotolio bepilotė orlaivio sistema  - 1 vnt.</t>
  </si>
  <si>
    <t xml:space="preserve">2023 m. kovo 20 d. - 2026 m. balandžio 30 d.   </t>
  </si>
  <si>
    <t xml:space="preserve">Įsigyta 10 vnt. patrulinių automobilių su papildoma įranga, 3 vnt. patrulinių automobilių, pritaikytų kinologinei veiklai su papildoma įranga, ir 1 ilgo nuotolio vertikalaus kilimo bepiločių orlaivių sistema su mobiliu valdymo centru. Įranga registruota  į FRONTEX techninių pajėgumų rezervą pagal ES Reglamento 2019/1896 64 straipsnio 14 dalį ir dalyvaus tarptautinėse operacijose pagal dvišalius susitarimus. </t>
  </si>
  <si>
    <t>2025-10-10</t>
  </si>
  <si>
    <t>UAB "AF motors"; Edge Autonomy Riga, Ltd; UAB "Mmdd group"; UAB "DEKBERA"; UAB "Inauga"; SIA Arkada-M; UAB "ARVEKA"; UAB "Bipa"; UAB "TEKSNIJA"; NMF Production Sp. z. o. o.; 	NFM Poland; MKU GmbH; UAB "Army shop"; UAB "VARLE"; Mocevičiaus firma "Ginalas"; UAB "Kesko Senukai Lithuania";  UAB "MECO DIZAINAS";  UAB "Baltijos arsenalas"; UAB "A-Z Prekyba"; UAB "Tukada".</t>
  </si>
  <si>
    <t>2025-06-02</t>
  </si>
  <si>
    <t>Įsigytos nešiojamos išorinės sienos stebėjimo priemonės:                                                                                                         1) 20 komplektų mobilių/nešiojamų fotodaviklių; 2) 103 komplektai bepiločių orlaivių aptikimo ir bepiločių orlaivių neutralizavimo įrangos; 3) 3 bepiločių orlaivių aptikimo įrangos vienetai.</t>
  </si>
  <si>
    <t>SVVP/2025/172</t>
  </si>
  <si>
    <t>Specializuoti ir aukštesnio lygio sienos apsaugos pareigūnų mokymai, II etapas</t>
  </si>
  <si>
    <t>Užtikrinti, kad VSAT personalo žinios, gebėjimai ir įgūdžiai atitiktų šiuolaikinius bei ateities institucijos poreikius, ypač reaguojant į kintančias saugumo situacijas. Projektu siekiama palaikyti ir atnaujinti personalo kompetencijas, įgyvendinti Šengeno acquis reikalavimus bei ES vertinimo mechanizmo (SCHEVAL) rekomendacijas, taip pat didinti pareigūnų, galinčių dalyvauti Europos sienų ir pakrančių apsaugos agentūros (Frontex) koordinuojamose operacijose, skaičių.</t>
  </si>
  <si>
    <t>Užsienio kalbos (anglų) mokymai - 72 dokumentų tikrinimo ir tyrimo vidutinio (II) lygio specialistų kursai (ALDO) - 28, vogtų transporto priemonių identifikavimo mokymai - 48, vadovų mokymai - 45, visureigių vairavimo sudėtingomis sąlygomis mokymai - 275, taktinės medicinos mokymai - 96, laivų specialistų mokymai - 74, bepiločio orlaivio nuotolinio piloto mokymai - 90, pirminio asmens įvertinimo (veido, kūno kalbos, kilmės, išvaizdos įvertinimas angl. k. Screening)" mokymai - 108.</t>
  </si>
  <si>
    <t>2025 m. liepos 1 d. - 2027 m. gruodžio 31 d.</t>
  </si>
  <si>
    <t>SVVP/2025/336</t>
  </si>
  <si>
    <t>Šarvuotų transporto priemonių, skirtų reaguoti į STS pažeidimus, įsigijimas</t>
  </si>
  <si>
    <t>Policijos departamentas prie Lietuvos Respublikos vidaus reikalų ministerijos</t>
  </si>
  <si>
    <t>Stiprinti PD AOR „Aras“ pareigūnų pasiruošimą tinkamai reaguoti į Specialiosios tranzito schemos pažeidimus ir su jais susijusius galimus teroristinius išpuolius bei hibridinius incidentus.</t>
  </si>
  <si>
    <t xml:space="preserve"> Šarvuotos transporto priemonės 2 vnt.</t>
  </si>
  <si>
    <t>2025 m. lapkričio 1 d. - 2027 m. spalio 31 d.</t>
  </si>
  <si>
    <t xml:space="preserve">26 829 345,68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</si>
</sst>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_ ;\-#,##0.00\ "/>
  </numFmts>
  <fonts count="30" x14ac:knownFonts="1">
    <font>
      <sz val="11"/>
      <color rgb="FF000000"/>
      <name val="Calibri"/>
      <family val="2"/>
      <charset val="186"/>
    </font>
    <font>
      <sz val="11"/>
      <color theme="1"/>
      <name val="Calibri"/>
      <family val="2"/>
      <charset val="186"/>
      <scheme val="minor"/>
    </font>
    <font>
      <sz val="11"/>
      <color rgb="FF000000"/>
      <name val="Times New Roman"/>
      <family val="1"/>
      <charset val="186"/>
    </font>
    <font>
      <sz val="10"/>
      <color rgb="FF000000"/>
      <name val="Times New Roman"/>
      <family val="1"/>
      <charset val="186"/>
    </font>
    <font>
      <b/>
      <sz val="11"/>
      <name val="Times New Roman"/>
      <family val="1"/>
      <charset val="186"/>
    </font>
    <font>
      <sz val="10"/>
      <color rgb="FF000000"/>
      <name val="Times New Roman"/>
      <family val="1"/>
    </font>
    <font>
      <b/>
      <sz val="10"/>
      <color rgb="FF000000"/>
      <name val="Times New Roman"/>
      <family val="1"/>
      <charset val="186"/>
    </font>
    <font>
      <sz val="10"/>
      <color theme="1"/>
      <name val="Times New Roman"/>
      <family val="1"/>
      <charset val="186"/>
    </font>
    <font>
      <sz val="10"/>
      <name val="Times New Roman"/>
      <family val="1"/>
      <charset val="186"/>
    </font>
    <font>
      <b/>
      <sz val="10"/>
      <name val="Times New Roman"/>
      <family val="1"/>
    </font>
    <font>
      <b/>
      <sz val="10"/>
      <name val="Times New Roman"/>
      <family val="1"/>
      <charset val="186"/>
    </font>
    <font>
      <b/>
      <sz val="10"/>
      <color theme="1"/>
      <name val="Times New Roman"/>
      <family val="1"/>
      <charset val="186"/>
    </font>
    <font>
      <i/>
      <sz val="10"/>
      <name val="Times New Roman"/>
      <family val="1"/>
      <charset val="186"/>
    </font>
    <font>
      <sz val="10"/>
      <color rgb="FFFF0000"/>
      <name val="Times New Roman"/>
      <family val="1"/>
      <charset val="186"/>
    </font>
    <font>
      <sz val="11"/>
      <color rgb="FFFF0000"/>
      <name val="Times New Roman"/>
      <family val="1"/>
      <charset val="186"/>
    </font>
    <font>
      <sz val="11"/>
      <name val="Times New Roman"/>
      <family val="1"/>
      <charset val="186"/>
    </font>
    <font>
      <i/>
      <sz val="11"/>
      <color rgb="FF00B050"/>
      <name val="Times New Roman"/>
      <family val="1"/>
      <charset val="186"/>
    </font>
    <font>
      <sz val="8"/>
      <name val="Calibri"/>
      <family val="2"/>
      <charset val="186"/>
    </font>
    <font>
      <sz val="10"/>
      <color rgb="FF000000"/>
      <name val="Calibri"/>
      <family val="2"/>
      <charset val="186"/>
    </font>
    <font>
      <i/>
      <sz val="10"/>
      <color rgb="FF000000"/>
      <name val="Times New Roman"/>
      <family val="1"/>
      <charset val="186"/>
    </font>
    <font>
      <sz val="11"/>
      <name val="Calibri"/>
      <family val="2"/>
      <charset val="186"/>
    </font>
    <font>
      <sz val="10"/>
      <name val="Times New Roman"/>
      <family val="1"/>
    </font>
    <font>
      <b/>
      <sz val="11"/>
      <name val="Times New Roman"/>
      <family val="1"/>
    </font>
    <font>
      <b/>
      <i/>
      <sz val="11"/>
      <name val="Times New Roman"/>
      <family val="1"/>
      <charset val="186"/>
    </font>
    <font>
      <sz val="11"/>
      <color indexed="8"/>
      <name val="Calibri"/>
      <family val="2"/>
      <charset val="186"/>
    </font>
    <font>
      <b/>
      <sz val="11"/>
      <color theme="1"/>
      <name val="Times New Roman"/>
      <family val="1"/>
      <charset val="186"/>
    </font>
    <font>
      <sz val="12"/>
      <name val="Times New Roman"/>
      <family val="1"/>
    </font>
    <font>
      <sz val="11"/>
      <color rgb="FF000000"/>
      <name val="Calibri"/>
      <family val="2"/>
      <charset val="186"/>
    </font>
    <font>
      <sz val="9"/>
      <name val="Times New Roman"/>
      <family val="1"/>
      <charset val="186"/>
    </font>
    <font>
      <sz val="10"/>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rgb="FF000000"/>
      </right>
      <top/>
      <bottom/>
      <diagonal/>
    </border>
    <border>
      <left style="thin">
        <color indexed="64"/>
      </left>
      <right style="thin">
        <color indexed="64"/>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4">
    <xf numFmtId="0" fontId="0" fillId="0" borderId="0"/>
    <xf numFmtId="0" fontId="1" fillId="0" borderId="0"/>
    <xf numFmtId="0" fontId="24" fillId="0" borderId="0"/>
    <xf numFmtId="43" fontId="27" fillId="0" borderId="0" applyFont="0" applyFill="0" applyBorder="0" applyAlignment="0" applyProtection="0"/>
  </cellStyleXfs>
  <cellXfs count="392">
    <xf numFmtId="0" fontId="0" fillId="0" borderId="0" xfId="0"/>
    <xf numFmtId="0" fontId="0" fillId="2" borderId="0" xfId="0" applyFill="1"/>
    <xf numFmtId="0" fontId="2" fillId="2" borderId="0" xfId="0" applyFont="1" applyFill="1"/>
    <xf numFmtId="0" fontId="6" fillId="2" borderId="5" xfId="0" applyFont="1" applyFill="1" applyBorder="1" applyAlignment="1">
      <alignment horizontal="right" vertical="center"/>
    </xf>
    <xf numFmtId="0" fontId="6" fillId="2" borderId="5" xfId="0"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8" xfId="0" applyFont="1" applyFill="1" applyBorder="1" applyAlignment="1">
      <alignment horizontal="center" vertical="top" wrapText="1"/>
    </xf>
    <xf numFmtId="0" fontId="3" fillId="2" borderId="13" xfId="0" applyFont="1" applyFill="1" applyBorder="1" applyAlignment="1">
      <alignment horizontal="center" vertical="top" wrapText="1"/>
    </xf>
    <xf numFmtId="0" fontId="10" fillId="2" borderId="0" xfId="0" applyFont="1" applyFill="1" applyAlignment="1">
      <alignment horizontal="left" vertical="top"/>
    </xf>
    <xf numFmtId="0" fontId="10" fillId="2" borderId="21" xfId="0" applyFont="1" applyFill="1" applyBorder="1" applyAlignment="1">
      <alignment horizontal="left" vertical="top"/>
    </xf>
    <xf numFmtId="0" fontId="3" fillId="2" borderId="24" xfId="0" applyFont="1" applyFill="1" applyBorder="1" applyAlignment="1">
      <alignment horizontal="center" vertical="center" wrapText="1"/>
    </xf>
    <xf numFmtId="0" fontId="3"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5"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10" fillId="2" borderId="3" xfId="0" applyFont="1" applyFill="1" applyBorder="1" applyAlignment="1">
      <alignment vertical="top"/>
    </xf>
    <xf numFmtId="0" fontId="3" fillId="2" borderId="5" xfId="0" applyFont="1" applyFill="1" applyBorder="1" applyAlignment="1">
      <alignment horizontal="center" vertical="top" wrapText="1"/>
    </xf>
    <xf numFmtId="0" fontId="8" fillId="2" borderId="8" xfId="0" applyFont="1" applyFill="1" applyBorder="1" applyAlignment="1">
      <alignment horizontal="center" vertical="top" wrapText="1"/>
    </xf>
    <xf numFmtId="49" fontId="8" fillId="2" borderId="8" xfId="0" applyNumberFormat="1"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center" wrapText="1"/>
    </xf>
    <xf numFmtId="49" fontId="8" fillId="2" borderId="5" xfId="0" applyNumberFormat="1" applyFont="1" applyFill="1" applyBorder="1" applyAlignment="1">
      <alignment horizontal="center" vertical="top" wrapText="1"/>
    </xf>
    <xf numFmtId="0" fontId="3" fillId="2" borderId="24" xfId="0" applyFont="1" applyFill="1" applyBorder="1"/>
    <xf numFmtId="0" fontId="3" fillId="2" borderId="5" xfId="0" applyFont="1" applyFill="1" applyBorder="1"/>
    <xf numFmtId="0" fontId="3" fillId="2" borderId="8" xfId="0" applyFont="1" applyFill="1" applyBorder="1"/>
    <xf numFmtId="0" fontId="3" fillId="2" borderId="7" xfId="0" applyFont="1" applyFill="1" applyBorder="1" applyAlignment="1">
      <alignment horizontal="center" vertical="center"/>
    </xf>
    <xf numFmtId="0" fontId="8" fillId="2" borderId="5" xfId="0" applyFont="1" applyFill="1" applyBorder="1" applyAlignment="1">
      <alignment horizontal="center" vertical="top" wrapText="1"/>
    </xf>
    <xf numFmtId="0" fontId="3" fillId="2" borderId="5" xfId="0" applyFont="1" applyFill="1" applyBorder="1" applyAlignment="1">
      <alignment horizontal="center" vertical="top"/>
    </xf>
    <xf numFmtId="0" fontId="8" fillId="2" borderId="5" xfId="0" applyFont="1" applyFill="1" applyBorder="1" applyAlignment="1">
      <alignment horizontal="center" vertical="top"/>
    </xf>
    <xf numFmtId="0" fontId="3" fillId="2" borderId="0" xfId="0" applyFont="1" applyFill="1" applyAlignment="1">
      <alignment horizontal="center" vertical="top" wrapText="1"/>
    </xf>
    <xf numFmtId="0" fontId="3" fillId="0" borderId="5" xfId="0" applyFont="1" applyBorder="1" applyAlignment="1">
      <alignment horizontal="center" vertical="top" wrapText="1"/>
    </xf>
    <xf numFmtId="49" fontId="3" fillId="0" borderId="8" xfId="0" applyNumberFormat="1" applyFont="1" applyBorder="1" applyAlignment="1">
      <alignment horizontal="center" vertical="top"/>
    </xf>
    <xf numFmtId="0" fontId="18" fillId="2" borderId="0" xfId="0" applyFont="1" applyFill="1"/>
    <xf numFmtId="0" fontId="3" fillId="0" borderId="0" xfId="0" applyFont="1" applyAlignment="1">
      <alignment horizontal="center" vertical="top" wrapText="1"/>
    </xf>
    <xf numFmtId="49" fontId="3" fillId="2" borderId="8" xfId="0" applyNumberFormat="1" applyFont="1" applyFill="1" applyBorder="1" applyAlignment="1">
      <alignment horizontal="center" vertical="top"/>
    </xf>
    <xf numFmtId="49" fontId="3" fillId="2" borderId="5"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3" fillId="0" borderId="19" xfId="0" applyFont="1" applyBorder="1" applyAlignment="1">
      <alignment horizontal="center" vertical="top" wrapText="1"/>
    </xf>
    <xf numFmtId="49" fontId="3" fillId="0" borderId="5" xfId="0" applyNumberFormat="1" applyFont="1" applyBorder="1" applyAlignment="1">
      <alignment horizontal="center" vertical="top"/>
    </xf>
    <xf numFmtId="49" fontId="8" fillId="0" borderId="5" xfId="0" applyNumberFormat="1" applyFont="1" applyBorder="1" applyAlignment="1">
      <alignment horizontal="center" vertical="top" wrapText="1"/>
    </xf>
    <xf numFmtId="0" fontId="3" fillId="0" borderId="5" xfId="0" applyFont="1" applyBorder="1" applyAlignment="1">
      <alignment horizontal="center" vertical="center"/>
    </xf>
    <xf numFmtId="0" fontId="8" fillId="0" borderId="8" xfId="0" applyFont="1" applyBorder="1" applyAlignment="1">
      <alignment horizontal="center" vertical="top" wrapText="1"/>
    </xf>
    <xf numFmtId="0" fontId="8" fillId="0" borderId="5" xfId="0" applyFont="1" applyBorder="1" applyAlignment="1">
      <alignment horizontal="center" vertical="top"/>
    </xf>
    <xf numFmtId="0" fontId="3" fillId="0" borderId="7" xfId="0" applyFont="1" applyBorder="1" applyAlignment="1">
      <alignment horizontal="center" vertical="top" wrapText="1"/>
    </xf>
    <xf numFmtId="0" fontId="8" fillId="0" borderId="4" xfId="0" applyFont="1" applyBorder="1" applyAlignment="1">
      <alignment horizontal="center" vertical="top" wrapText="1"/>
    </xf>
    <xf numFmtId="0" fontId="0" fillId="0" borderId="0" xfId="0" applyAlignment="1">
      <alignment vertical="top"/>
    </xf>
    <xf numFmtId="0" fontId="8" fillId="0" borderId="11" xfId="0" applyFont="1" applyBorder="1" applyAlignment="1">
      <alignment horizontal="center" vertical="top" wrapText="1"/>
    </xf>
    <xf numFmtId="0" fontId="3" fillId="0" borderId="5" xfId="0" applyFont="1" applyBorder="1" applyAlignment="1">
      <alignment horizontal="center" vertical="top"/>
    </xf>
    <xf numFmtId="0" fontId="3" fillId="2" borderId="30" xfId="0" applyFont="1" applyFill="1" applyBorder="1" applyAlignment="1">
      <alignment horizontal="center" vertical="top" wrapText="1"/>
    </xf>
    <xf numFmtId="0" fontId="3" fillId="2" borderId="0" xfId="0" applyFont="1" applyFill="1"/>
    <xf numFmtId="0" fontId="3" fillId="0" borderId="0" xfId="0" applyFont="1"/>
    <xf numFmtId="49" fontId="3" fillId="0" borderId="5" xfId="0" applyNumberFormat="1" applyFont="1" applyBorder="1" applyAlignment="1">
      <alignment horizontal="center" vertical="top" wrapText="1"/>
    </xf>
    <xf numFmtId="0" fontId="3" fillId="0" borderId="9" xfId="0" applyFont="1" applyBorder="1" applyAlignment="1">
      <alignment horizontal="center" vertical="top" wrapText="1"/>
    </xf>
    <xf numFmtId="0" fontId="5" fillId="2" borderId="24" xfId="0" applyFont="1" applyFill="1" applyBorder="1" applyAlignment="1">
      <alignment horizontal="center" vertical="center" wrapText="1"/>
    </xf>
    <xf numFmtId="0" fontId="3" fillId="0" borderId="0" xfId="0" applyFont="1" applyAlignment="1">
      <alignment horizontal="center" vertical="top"/>
    </xf>
    <xf numFmtId="49" fontId="3" fillId="0" borderId="7"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2" borderId="15" xfId="0" applyFont="1" applyFill="1" applyBorder="1" applyAlignment="1">
      <alignment horizontal="left" vertical="top"/>
    </xf>
    <xf numFmtId="0" fontId="8" fillId="0" borderId="0" xfId="0" applyFont="1" applyAlignment="1">
      <alignment horizontal="center" vertical="top" wrapText="1"/>
    </xf>
    <xf numFmtId="0" fontId="7" fillId="2" borderId="36" xfId="0" applyFont="1" applyFill="1" applyBorder="1" applyAlignment="1">
      <alignment horizontal="center" vertical="top" wrapText="1"/>
    </xf>
    <xf numFmtId="0" fontId="3" fillId="0" borderId="0" xfId="0" applyFont="1" applyAlignment="1">
      <alignment horizontal="left" vertical="top"/>
    </xf>
    <xf numFmtId="0" fontId="3" fillId="2" borderId="5" xfId="0" applyFont="1" applyFill="1" applyBorder="1" applyAlignment="1">
      <alignment horizontal="left" vertical="top"/>
    </xf>
    <xf numFmtId="49" fontId="3" fillId="2" borderId="5" xfId="0" applyNumberFormat="1" applyFont="1" applyFill="1" applyBorder="1" applyAlignment="1">
      <alignment horizontal="left" vertical="center"/>
    </xf>
    <xf numFmtId="0" fontId="0" fillId="0" borderId="0" xfId="0" applyAlignment="1">
      <alignment horizontal="left" vertical="top"/>
    </xf>
    <xf numFmtId="0" fontId="3" fillId="0" borderId="15" xfId="0" applyFont="1" applyBorder="1" applyAlignment="1">
      <alignment horizontal="center" vertical="top" wrapText="1"/>
    </xf>
    <xf numFmtId="0" fontId="3" fillId="2" borderId="15" xfId="0" applyFont="1" applyFill="1" applyBorder="1" applyAlignment="1">
      <alignment horizontal="center" vertical="top" wrapText="1"/>
    </xf>
    <xf numFmtId="0" fontId="4" fillId="2" borderId="0" xfId="0" applyFont="1" applyFill="1" applyAlignment="1">
      <alignment horizontal="center" vertical="center" wrapText="1"/>
    </xf>
    <xf numFmtId="0" fontId="3" fillId="2" borderId="29" xfId="0" applyFont="1" applyFill="1" applyBorder="1" applyAlignment="1">
      <alignment horizontal="center" vertical="top" wrapText="1"/>
    </xf>
    <xf numFmtId="0" fontId="3" fillId="2" borderId="22" xfId="0" applyFont="1" applyFill="1" applyBorder="1" applyAlignment="1">
      <alignment horizontal="center" vertical="top" wrapText="1"/>
    </xf>
    <xf numFmtId="0" fontId="6" fillId="2" borderId="15" xfId="0" applyFont="1" applyFill="1" applyBorder="1" applyAlignment="1">
      <alignment horizontal="right" vertical="center"/>
    </xf>
    <xf numFmtId="0" fontId="8" fillId="0" borderId="5" xfId="0" applyFont="1" applyBorder="1" applyAlignment="1">
      <alignment horizontal="center" vertical="top" wrapText="1"/>
    </xf>
    <xf numFmtId="0" fontId="3" fillId="0" borderId="15" xfId="0" applyFont="1" applyBorder="1" applyAlignment="1">
      <alignment horizontal="center" vertical="center"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2" borderId="15" xfId="0" applyFont="1" applyFill="1" applyBorder="1" applyAlignment="1">
      <alignment horizontal="center" vertical="top"/>
    </xf>
    <xf numFmtId="0" fontId="21" fillId="2" borderId="8" xfId="0" applyFont="1" applyFill="1" applyBorder="1" applyAlignment="1">
      <alignment horizontal="center" vertical="top" wrapText="1"/>
    </xf>
    <xf numFmtId="49" fontId="26" fillId="2" borderId="5" xfId="1"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3" fillId="0" borderId="24" xfId="0" applyFont="1" applyBorder="1" applyAlignment="1">
      <alignment horizontal="center" vertical="center"/>
    </xf>
    <xf numFmtId="0" fontId="10" fillId="2" borderId="5" xfId="0" applyFont="1" applyFill="1" applyBorder="1" applyAlignment="1">
      <alignment horizontal="left" vertical="top"/>
    </xf>
    <xf numFmtId="0" fontId="3" fillId="0" borderId="29" xfId="0" applyFont="1" applyBorder="1" applyAlignment="1">
      <alignment horizontal="center" vertical="top" wrapText="1"/>
    </xf>
    <xf numFmtId="14" fontId="5" fillId="0" borderId="5" xfId="0" applyNumberFormat="1" applyFont="1" applyBorder="1" applyAlignment="1">
      <alignment horizontal="center" vertical="top"/>
    </xf>
    <xf numFmtId="43" fontId="8" fillId="0" borderId="5" xfId="3" applyFont="1" applyFill="1" applyBorder="1" applyAlignment="1">
      <alignment horizontal="left" vertical="top"/>
    </xf>
    <xf numFmtId="0" fontId="7" fillId="2" borderId="7" xfId="0" applyFont="1" applyFill="1" applyBorder="1" applyAlignment="1">
      <alignment horizontal="center" vertical="top" wrapText="1"/>
    </xf>
    <xf numFmtId="49" fontId="3" fillId="2" borderId="7" xfId="0" applyNumberFormat="1" applyFont="1" applyFill="1" applyBorder="1" applyAlignment="1">
      <alignment horizontal="center" vertical="top"/>
    </xf>
    <xf numFmtId="0" fontId="8" fillId="3" borderId="15" xfId="0" applyFont="1" applyFill="1" applyBorder="1" applyAlignment="1">
      <alignment horizontal="center" vertical="center" wrapText="1"/>
    </xf>
    <xf numFmtId="49" fontId="8" fillId="2" borderId="15"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xf>
    <xf numFmtId="49" fontId="3" fillId="0" borderId="15" xfId="0" applyNumberFormat="1" applyFont="1" applyBorder="1" applyAlignment="1">
      <alignment horizontal="center" vertical="top"/>
    </xf>
    <xf numFmtId="49" fontId="8" fillId="0" borderId="15" xfId="0" applyNumberFormat="1" applyFont="1" applyBorder="1" applyAlignment="1">
      <alignment horizontal="center" vertical="top" wrapText="1"/>
    </xf>
    <xf numFmtId="49" fontId="3" fillId="0" borderId="20" xfId="0" applyNumberFormat="1" applyFont="1" applyBorder="1" applyAlignment="1">
      <alignment horizontal="center" vertical="top"/>
    </xf>
    <xf numFmtId="14" fontId="5" fillId="0" borderId="15" xfId="0" applyNumberFormat="1" applyFont="1" applyBorder="1" applyAlignment="1">
      <alignment horizontal="center" vertical="top"/>
    </xf>
    <xf numFmtId="0" fontId="8" fillId="3" borderId="5" xfId="0" applyFont="1" applyFill="1" applyBorder="1" applyAlignment="1">
      <alignment horizontal="center" vertical="center" wrapText="1"/>
    </xf>
    <xf numFmtId="49" fontId="3" fillId="0" borderId="17" xfId="0" applyNumberFormat="1" applyFont="1" applyBorder="1" applyAlignment="1">
      <alignment horizontal="center" vertical="top" wrapText="1"/>
    </xf>
    <xf numFmtId="49" fontId="8" fillId="0" borderId="15" xfId="0" applyNumberFormat="1" applyFont="1" applyBorder="1" applyAlignment="1">
      <alignment horizontal="center" vertical="top"/>
    </xf>
    <xf numFmtId="14" fontId="5" fillId="0" borderId="5" xfId="0" applyNumberFormat="1" applyFont="1" applyBorder="1" applyAlignment="1">
      <alignment horizontal="center" vertical="top" wrapText="1"/>
    </xf>
    <xf numFmtId="0" fontId="5" fillId="0" borderId="5" xfId="0" applyFont="1" applyBorder="1" applyAlignment="1">
      <alignment horizontal="left" vertical="top" wrapText="1"/>
    </xf>
    <xf numFmtId="0" fontId="5" fillId="0" borderId="5" xfId="0" applyFont="1" applyBorder="1" applyAlignment="1">
      <alignment vertical="top"/>
    </xf>
    <xf numFmtId="49" fontId="3" fillId="0" borderId="5" xfId="0" applyNumberFormat="1" applyFont="1" applyBorder="1" applyAlignment="1">
      <alignment horizontal="left" vertical="top" wrapText="1"/>
    </xf>
    <xf numFmtId="49" fontId="21" fillId="0" borderId="5" xfId="1" applyNumberFormat="1" applyFont="1" applyBorder="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164" fontId="8" fillId="0" borderId="0" xfId="0" applyNumberFormat="1" applyFont="1" applyAlignment="1">
      <alignment vertical="top"/>
    </xf>
    <xf numFmtId="165" fontId="8" fillId="0" borderId="0" xfId="0" applyNumberFormat="1" applyFont="1" applyAlignment="1">
      <alignment horizontal="center" vertical="top"/>
    </xf>
    <xf numFmtId="164" fontId="8" fillId="0" borderId="0" xfId="0" applyNumberFormat="1" applyFont="1" applyAlignment="1">
      <alignment horizontal="center" vertical="top"/>
    </xf>
    <xf numFmtId="49" fontId="3" fillId="0" borderId="0" xfId="0" applyNumberFormat="1" applyFont="1" applyAlignment="1">
      <alignment horizontal="center" vertical="top" wrapText="1"/>
    </xf>
    <xf numFmtId="49" fontId="8" fillId="2" borderId="20" xfId="0" applyNumberFormat="1" applyFont="1" applyFill="1" applyBorder="1" applyAlignment="1">
      <alignment horizontal="center" vertical="top" wrapText="1"/>
    </xf>
    <xf numFmtId="0" fontId="8" fillId="0" borderId="5" xfId="0" applyFont="1" applyBorder="1" applyAlignment="1">
      <alignment horizontal="left" vertical="top" wrapText="1"/>
    </xf>
    <xf numFmtId="49" fontId="8" fillId="0" borderId="8" xfId="0" applyNumberFormat="1" applyFont="1" applyBorder="1" applyAlignment="1">
      <alignment horizontal="center" vertical="top"/>
    </xf>
    <xf numFmtId="49" fontId="8" fillId="0" borderId="5" xfId="0" applyNumberFormat="1" applyFont="1" applyBorder="1" applyAlignment="1">
      <alignment horizontal="center" vertical="top"/>
    </xf>
    <xf numFmtId="0" fontId="3" fillId="2" borderId="8" xfId="0" applyFont="1" applyFill="1" applyBorder="1" applyAlignment="1">
      <alignment horizontal="center" vertical="center"/>
    </xf>
    <xf numFmtId="0" fontId="3" fillId="2" borderId="8" xfId="0" applyFont="1" applyFill="1" applyBorder="1" applyAlignment="1">
      <alignment horizontal="left" vertical="top" wrapText="1"/>
    </xf>
    <xf numFmtId="49" fontId="8" fillId="2" borderId="8" xfId="0" applyNumberFormat="1" applyFont="1" applyFill="1" applyBorder="1" applyAlignment="1">
      <alignment horizontal="center" vertical="top"/>
    </xf>
    <xf numFmtId="49" fontId="8" fillId="2" borderId="5" xfId="0" applyNumberFormat="1" applyFont="1" applyFill="1" applyBorder="1" applyAlignment="1">
      <alignment horizontal="center" vertical="top"/>
    </xf>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8" fillId="2" borderId="15"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7" xfId="0" applyFont="1" applyFill="1" applyBorder="1" applyAlignment="1">
      <alignment horizontal="left" vertical="top" wrapText="1"/>
    </xf>
    <xf numFmtId="4" fontId="8" fillId="2" borderId="32" xfId="0" applyNumberFormat="1" applyFont="1" applyFill="1" applyBorder="1" applyAlignment="1">
      <alignment horizontal="center" vertical="top" wrapText="1"/>
    </xf>
    <xf numFmtId="4" fontId="8" fillId="2" borderId="26" xfId="0" applyNumberFormat="1" applyFont="1" applyFill="1" applyBorder="1" applyAlignment="1">
      <alignment horizontal="center" vertical="top" wrapText="1"/>
    </xf>
    <xf numFmtId="4" fontId="8" fillId="2" borderId="15" xfId="0" applyNumberFormat="1" applyFont="1" applyFill="1" applyBorder="1" applyAlignment="1">
      <alignment horizontal="center" vertical="top" wrapText="1"/>
    </xf>
    <xf numFmtId="4" fontId="8" fillId="2" borderId="17" xfId="0" applyNumberFormat="1" applyFont="1" applyFill="1" applyBorder="1" applyAlignment="1">
      <alignment horizontal="center" vertical="top" wrapText="1"/>
    </xf>
    <xf numFmtId="4" fontId="8" fillId="0" borderId="15" xfId="0" applyNumberFormat="1" applyFont="1" applyBorder="1" applyAlignment="1">
      <alignment horizontal="center" vertical="top" wrapText="1"/>
    </xf>
    <xf numFmtId="4" fontId="8" fillId="0" borderId="17" xfId="0" applyNumberFormat="1" applyFont="1" applyBorder="1" applyAlignment="1">
      <alignment horizontal="center" vertical="top" wrapText="1"/>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4" fontId="8" fillId="2" borderId="5" xfId="0" applyNumberFormat="1"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24" xfId="0" applyFont="1" applyFill="1" applyBorder="1" applyAlignment="1">
      <alignment horizontal="center" vertical="top" wrapText="1"/>
    </xf>
    <xf numFmtId="0" fontId="8" fillId="2" borderId="22" xfId="0" applyFont="1" applyFill="1" applyBorder="1" applyAlignment="1">
      <alignment horizontal="left" vertical="top" wrapText="1"/>
    </xf>
    <xf numFmtId="0" fontId="8" fillId="2" borderId="0" xfId="0" applyFont="1" applyFill="1" applyAlignment="1">
      <alignment horizontal="left" vertical="top" wrapText="1"/>
    </xf>
    <xf numFmtId="0" fontId="8" fillId="2" borderId="27" xfId="0" applyFont="1" applyFill="1" applyBorder="1" applyAlignment="1">
      <alignment horizontal="left" vertical="top" wrapText="1"/>
    </xf>
    <xf numFmtId="4" fontId="8" fillId="0" borderId="20" xfId="0" applyNumberFormat="1" applyFont="1" applyBorder="1" applyAlignment="1">
      <alignment horizontal="center" vertical="top" wrapText="1"/>
    </xf>
    <xf numFmtId="4" fontId="8" fillId="0" borderId="19" xfId="0" applyNumberFormat="1" applyFont="1" applyBorder="1" applyAlignment="1">
      <alignment horizontal="center" vertical="top" wrapText="1"/>
    </xf>
    <xf numFmtId="165" fontId="8" fillId="0" borderId="10" xfId="0" applyNumberFormat="1" applyFont="1" applyBorder="1" applyAlignment="1">
      <alignment horizontal="center" vertical="top"/>
    </xf>
    <xf numFmtId="165" fontId="8" fillId="0" borderId="11" xfId="0" applyNumberFormat="1" applyFont="1" applyBorder="1" applyAlignment="1">
      <alignment horizontal="center" vertical="top"/>
    </xf>
    <xf numFmtId="164" fontId="8" fillId="0" borderId="2" xfId="0" applyNumberFormat="1" applyFont="1" applyBorder="1" applyAlignment="1">
      <alignment horizontal="center" vertical="top"/>
    </xf>
    <xf numFmtId="164" fontId="8" fillId="0" borderId="4" xfId="0" applyNumberFormat="1" applyFont="1" applyBorder="1" applyAlignment="1">
      <alignment horizontal="center" vertical="top"/>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0" fontId="3" fillId="0" borderId="29" xfId="0" applyFont="1" applyBorder="1" applyAlignment="1">
      <alignment horizontal="center" vertical="top" wrapText="1"/>
    </xf>
    <xf numFmtId="0" fontId="3" fillId="0" borderId="28" xfId="0" applyFont="1" applyBorder="1" applyAlignment="1">
      <alignment horizontal="center"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164" fontId="8" fillId="0" borderId="10" xfId="0" applyNumberFormat="1" applyFont="1" applyBorder="1" applyAlignment="1">
      <alignment horizontal="center" vertical="top"/>
    </xf>
    <xf numFmtId="164" fontId="8" fillId="0" borderId="33" xfId="0" applyNumberFormat="1" applyFont="1" applyBorder="1" applyAlignment="1">
      <alignment horizontal="center" vertical="top"/>
    </xf>
    <xf numFmtId="164" fontId="8" fillId="0" borderId="1" xfId="0" applyNumberFormat="1" applyFont="1" applyBorder="1" applyAlignment="1">
      <alignment horizontal="center" vertical="top"/>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16" xfId="0" applyFont="1" applyBorder="1" applyAlignment="1">
      <alignment horizontal="center" vertical="top" wrapText="1"/>
    </xf>
    <xf numFmtId="165" fontId="8" fillId="0" borderId="31" xfId="0" applyNumberFormat="1" applyFont="1" applyBorder="1" applyAlignment="1">
      <alignment horizontal="center" vertical="top"/>
    </xf>
    <xf numFmtId="0" fontId="3" fillId="0" borderId="20" xfId="0" applyFont="1" applyBorder="1" applyAlignment="1">
      <alignment horizontal="left" vertical="top" wrapText="1"/>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2" fontId="8" fillId="2" borderId="10" xfId="0" applyNumberFormat="1" applyFont="1" applyFill="1" applyBorder="1" applyAlignment="1">
      <alignment horizontal="center" vertical="top" wrapText="1"/>
    </xf>
    <xf numFmtId="2" fontId="8" fillId="2" borderId="11" xfId="0" applyNumberFormat="1" applyFont="1" applyFill="1" applyBorder="1" applyAlignment="1">
      <alignment horizontal="center" vertical="top" wrapText="1"/>
    </xf>
    <xf numFmtId="4" fontId="8" fillId="2" borderId="7" xfId="0" applyNumberFormat="1" applyFont="1" applyFill="1" applyBorder="1" applyAlignment="1">
      <alignment horizontal="center" vertical="top" wrapText="1"/>
    </xf>
    <xf numFmtId="0" fontId="0" fillId="0" borderId="7" xfId="0" applyBorder="1" applyAlignment="1">
      <alignment horizontal="center" vertical="top" wrapText="1"/>
    </xf>
    <xf numFmtId="165" fontId="8" fillId="0" borderId="1" xfId="0" applyNumberFormat="1" applyFont="1" applyBorder="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19" xfId="0" applyFont="1" applyBorder="1" applyAlignment="1">
      <alignment horizontal="center" vertical="top" wrapText="1"/>
    </xf>
    <xf numFmtId="0" fontId="3" fillId="0" borderId="5" xfId="0" applyFont="1" applyBorder="1" applyAlignment="1">
      <alignment horizontal="center" vertical="top" wrapText="1"/>
    </xf>
    <xf numFmtId="0" fontId="3" fillId="0" borderId="5" xfId="0" applyFont="1" applyBorder="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28" xfId="0" applyFont="1" applyFill="1" applyBorder="1" applyAlignment="1">
      <alignment horizontal="left" vertical="top" wrapText="1"/>
    </xf>
    <xf numFmtId="4" fontId="3" fillId="0" borderId="15" xfId="0" applyNumberFormat="1" applyFont="1" applyBorder="1" applyAlignment="1">
      <alignment horizontal="center" vertical="top"/>
    </xf>
    <xf numFmtId="4" fontId="3" fillId="0" borderId="17" xfId="0" applyNumberFormat="1" applyFont="1" applyBorder="1" applyAlignment="1">
      <alignment horizontal="center" vertical="top"/>
    </xf>
    <xf numFmtId="0" fontId="28" fillId="0" borderId="15" xfId="0" applyFont="1" applyBorder="1" applyAlignment="1">
      <alignment horizontal="center" vertical="top" wrapText="1"/>
    </xf>
    <xf numFmtId="0" fontId="28" fillId="0" borderId="16" xfId="0" applyFont="1" applyBorder="1" applyAlignment="1">
      <alignment horizontal="center" vertical="top" wrapText="1"/>
    </xf>
    <xf numFmtId="0" fontId="28" fillId="0" borderId="17" xfId="0" applyFont="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165" fontId="8" fillId="0" borderId="15" xfId="0" applyNumberFormat="1" applyFont="1" applyBorder="1" applyAlignment="1">
      <alignment horizontal="center" vertical="top" wrapText="1"/>
    </xf>
    <xf numFmtId="0" fontId="7" fillId="0" borderId="15" xfId="0" applyFont="1" applyBorder="1" applyAlignment="1">
      <alignment horizontal="left" vertical="top" wrapText="1"/>
    </xf>
    <xf numFmtId="0" fontId="0" fillId="0" borderId="17" xfId="0" applyBorder="1" applyAlignment="1">
      <alignment horizontal="left" vertical="top" wrapText="1"/>
    </xf>
    <xf numFmtId="0" fontId="22" fillId="2" borderId="15" xfId="0" applyFont="1" applyFill="1" applyBorder="1" applyAlignment="1">
      <alignment horizontal="left" vertical="top" wrapText="1"/>
    </xf>
    <xf numFmtId="0" fontId="22" fillId="2" borderId="16" xfId="0" applyFont="1" applyFill="1" applyBorder="1" applyAlignment="1">
      <alignment horizontal="left" vertical="top" wrapText="1"/>
    </xf>
    <xf numFmtId="0" fontId="22" fillId="2" borderId="17" xfId="0" applyFont="1" applyFill="1" applyBorder="1" applyAlignment="1">
      <alignment horizontal="left" vertical="top" wrapText="1"/>
    </xf>
    <xf numFmtId="0" fontId="8" fillId="2" borderId="5" xfId="0" applyFont="1" applyFill="1" applyBorder="1" applyAlignment="1">
      <alignment horizontal="left" vertical="top"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4" fillId="3" borderId="5" xfId="0" applyFont="1" applyFill="1" applyBorder="1" applyAlignment="1">
      <alignment horizontal="center" vertical="top" wrapText="1"/>
    </xf>
    <xf numFmtId="0" fontId="8" fillId="0" borderId="5" xfId="0" applyFont="1" applyBorder="1" applyAlignment="1">
      <alignment horizontal="left" vertical="top" wrapText="1"/>
    </xf>
    <xf numFmtId="4" fontId="8" fillId="2" borderId="16" xfId="0" applyNumberFormat="1" applyFont="1" applyFill="1" applyBorder="1" applyAlignment="1">
      <alignment horizontal="center" vertical="top"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15" fillId="3" borderId="15" xfId="0" applyFont="1" applyFill="1" applyBorder="1" applyAlignment="1">
      <alignment horizontal="center" vertical="top" wrapText="1"/>
    </xf>
    <xf numFmtId="0" fontId="15" fillId="3" borderId="5" xfId="0" applyFont="1" applyFill="1" applyBorder="1" applyAlignment="1">
      <alignment horizontal="center" vertical="top" wrapText="1"/>
    </xf>
    <xf numFmtId="0" fontId="2"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8" fillId="2" borderId="15"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17" xfId="0" applyFont="1" applyFill="1" applyBorder="1" applyAlignment="1">
      <alignment horizontal="center" vertical="top" wrapText="1"/>
    </xf>
    <xf numFmtId="0" fontId="3" fillId="0" borderId="5" xfId="0" applyFont="1" applyBorder="1" applyAlignment="1">
      <alignment vertical="top" wrapText="1"/>
    </xf>
    <xf numFmtId="0" fontId="8" fillId="2" borderId="20"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8" fillId="0" borderId="19" xfId="0" applyFont="1" applyBorder="1" applyAlignment="1">
      <alignment horizontal="center" vertical="top" wrapText="1"/>
    </xf>
    <xf numFmtId="0" fontId="8" fillId="2" borderId="5" xfId="0" applyFont="1" applyFill="1" applyBorder="1" applyAlignment="1">
      <alignment horizontal="center" vertical="top" wrapText="1"/>
    </xf>
    <xf numFmtId="0" fontId="2" fillId="3" borderId="5" xfId="0" applyFont="1" applyFill="1" applyBorder="1" applyAlignment="1">
      <alignment horizontal="center" vertical="center" wrapText="1"/>
    </xf>
    <xf numFmtId="165" fontId="8" fillId="0" borderId="20" xfId="0" applyNumberFormat="1" applyFont="1" applyBorder="1" applyAlignment="1">
      <alignment horizontal="center" vertical="top" wrapText="1"/>
    </xf>
    <xf numFmtId="165" fontId="8" fillId="0" borderId="19" xfId="0" applyNumberFormat="1" applyFont="1" applyBorder="1" applyAlignment="1">
      <alignment horizontal="center" vertical="top" wrapText="1"/>
    </xf>
    <xf numFmtId="0" fontId="8" fillId="0" borderId="5" xfId="0" applyFont="1" applyBorder="1" applyAlignment="1">
      <alignment vertical="top" wrapText="1"/>
    </xf>
    <xf numFmtId="164" fontId="8" fillId="0" borderId="5" xfId="0" applyNumberFormat="1" applyFont="1" applyBorder="1" applyAlignment="1">
      <alignment horizontal="center" vertical="top" wrapText="1"/>
    </xf>
    <xf numFmtId="4" fontId="8" fillId="0" borderId="5" xfId="0" applyNumberFormat="1" applyFont="1" applyBorder="1" applyAlignment="1">
      <alignment horizontal="center" vertical="top" wrapText="1"/>
    </xf>
    <xf numFmtId="0" fontId="3" fillId="0" borderId="5" xfId="0" applyFont="1" applyBorder="1" applyAlignment="1">
      <alignment vertical="top"/>
    </xf>
    <xf numFmtId="0" fontId="8" fillId="0" borderId="5" xfId="0" applyFont="1" applyBorder="1" applyAlignment="1">
      <alignment horizontal="center" vertical="top"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21" fillId="0" borderId="5" xfId="0" applyFont="1" applyBorder="1" applyAlignment="1">
      <alignment horizontal="center" vertical="top" wrapText="1"/>
    </xf>
    <xf numFmtId="164" fontId="8" fillId="2" borderId="20" xfId="0" applyNumberFormat="1" applyFont="1" applyFill="1" applyBorder="1" applyAlignment="1">
      <alignment horizontal="center" vertical="top" wrapText="1"/>
    </xf>
    <xf numFmtId="164" fontId="8" fillId="2" borderId="19" xfId="0" applyNumberFormat="1" applyFont="1" applyFill="1" applyBorder="1" applyAlignment="1">
      <alignment horizontal="center" vertical="top" wrapText="1"/>
    </xf>
    <xf numFmtId="0" fontId="4" fillId="2" borderId="0" xfId="0" applyFont="1" applyFill="1" applyAlignment="1">
      <alignment horizontal="center" vertical="center" wrapText="1"/>
    </xf>
    <xf numFmtId="0" fontId="0" fillId="0" borderId="5" xfId="0" applyBorder="1" applyAlignment="1">
      <alignment horizontal="center" vertical="top" wrapText="1"/>
    </xf>
    <xf numFmtId="0" fontId="8" fillId="2" borderId="20"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3" borderId="5" xfId="0" applyFont="1" applyFill="1" applyBorder="1" applyAlignment="1">
      <alignment horizontal="center" vertical="center" wrapText="1"/>
    </xf>
    <xf numFmtId="0" fontId="13" fillId="3" borderId="5" xfId="0" applyFont="1" applyFill="1" applyBorder="1" applyAlignment="1">
      <alignment horizontal="center" vertical="top" wrapText="1"/>
    </xf>
    <xf numFmtId="0" fontId="3" fillId="3" borderId="5" xfId="0" applyFont="1" applyFill="1" applyBorder="1" applyAlignment="1">
      <alignment horizontal="center" vertical="top" wrapText="1"/>
    </xf>
    <xf numFmtId="4" fontId="3" fillId="2" borderId="20" xfId="0" applyNumberFormat="1" applyFont="1" applyFill="1" applyBorder="1" applyAlignment="1">
      <alignment horizontal="center" vertical="top"/>
    </xf>
    <xf numFmtId="4" fontId="3" fillId="2" borderId="19" xfId="0" applyNumberFormat="1" applyFont="1" applyFill="1" applyBorder="1" applyAlignment="1">
      <alignment horizontal="center" vertical="top"/>
    </xf>
    <xf numFmtId="0" fontId="0" fillId="0" borderId="16" xfId="0" applyBorder="1" applyAlignment="1">
      <alignment horizontal="left" vertical="top" wrapText="1"/>
    </xf>
    <xf numFmtId="164" fontId="8" fillId="0" borderId="15" xfId="0" applyNumberFormat="1" applyFont="1" applyBorder="1" applyAlignment="1">
      <alignment vertical="top"/>
    </xf>
    <xf numFmtId="0" fontId="0" fillId="0" borderId="17" xfId="0" applyBorder="1" applyAlignment="1">
      <alignment vertical="top"/>
    </xf>
    <xf numFmtId="165" fontId="8" fillId="0" borderId="15" xfId="0" applyNumberFormat="1" applyFont="1" applyBorder="1" applyAlignment="1">
      <alignment horizontal="center" vertical="top"/>
    </xf>
    <xf numFmtId="0" fontId="0" fillId="0" borderId="17" xfId="0" applyBorder="1" applyAlignment="1">
      <alignment horizontal="center" vertical="top"/>
    </xf>
    <xf numFmtId="164" fontId="8" fillId="0" borderId="15" xfId="0" applyNumberFormat="1" applyFont="1" applyBorder="1" applyAlignment="1">
      <alignment horizontal="center" vertical="top"/>
    </xf>
    <xf numFmtId="0" fontId="3" fillId="2" borderId="0" xfId="0" applyFont="1" applyFill="1" applyAlignment="1">
      <alignment horizontal="left" vertical="top" shrinkToFit="1"/>
    </xf>
    <xf numFmtId="0" fontId="8" fillId="0" borderId="1" xfId="0" applyFont="1" applyBorder="1" applyAlignment="1">
      <alignment horizontal="left" vertical="top" wrapText="1"/>
    </xf>
    <xf numFmtId="165" fontId="8" fillId="0" borderId="2" xfId="0" applyNumberFormat="1" applyFont="1" applyBorder="1" applyAlignment="1">
      <alignment horizontal="center" vertical="top"/>
    </xf>
    <xf numFmtId="165" fontId="8" fillId="0" borderId="4" xfId="0" applyNumberFormat="1" applyFont="1" applyBorder="1" applyAlignment="1">
      <alignment horizontal="center" vertical="top"/>
    </xf>
    <xf numFmtId="164" fontId="8" fillId="0" borderId="18" xfId="0" applyNumberFormat="1" applyFont="1" applyBorder="1" applyAlignment="1">
      <alignment horizontal="center" vertical="top"/>
    </xf>
    <xf numFmtId="164" fontId="8" fillId="0" borderId="6" xfId="0" applyNumberFormat="1" applyFont="1" applyBorder="1" applyAlignment="1">
      <alignment horizontal="center" vertical="top"/>
    </xf>
    <xf numFmtId="165" fontId="8" fillId="0" borderId="6" xfId="0" applyNumberFormat="1" applyFont="1" applyBorder="1" applyAlignment="1">
      <alignment horizontal="center" vertical="top"/>
    </xf>
    <xf numFmtId="0" fontId="8" fillId="0" borderId="6" xfId="0" applyFont="1" applyBorder="1" applyAlignment="1">
      <alignment horizontal="left" vertical="top" wrapText="1"/>
    </xf>
    <xf numFmtId="164" fontId="8" fillId="0" borderId="11" xfId="0" applyNumberFormat="1" applyFont="1" applyBorder="1" applyAlignment="1">
      <alignment horizontal="center" vertical="top"/>
    </xf>
    <xf numFmtId="0" fontId="3" fillId="2" borderId="16" xfId="0" applyFont="1" applyFill="1" applyBorder="1" applyAlignment="1">
      <alignment horizontal="left" vertical="top" wrapText="1"/>
    </xf>
    <xf numFmtId="4" fontId="3" fillId="2" borderId="15" xfId="0" applyNumberFormat="1" applyFont="1" applyFill="1" applyBorder="1" applyAlignment="1">
      <alignment horizontal="center" vertical="top"/>
    </xf>
    <xf numFmtId="4" fontId="3" fillId="2" borderId="17" xfId="0" applyNumberFormat="1" applyFont="1" applyFill="1" applyBorder="1" applyAlignment="1">
      <alignment horizontal="center" vertical="top"/>
    </xf>
    <xf numFmtId="165" fontId="8" fillId="0" borderId="7" xfId="0" applyNumberFormat="1" applyFont="1" applyBorder="1" applyAlignment="1">
      <alignment horizontal="center" vertical="top" wrapText="1"/>
    </xf>
    <xf numFmtId="0" fontId="8" fillId="0" borderId="35" xfId="0" applyFont="1" applyBorder="1" applyAlignment="1">
      <alignment horizontal="left" vertical="top" wrapText="1"/>
    </xf>
    <xf numFmtId="164" fontId="8" fillId="0" borderId="7" xfId="0" applyNumberFormat="1" applyFont="1" applyBorder="1" applyAlignment="1">
      <alignment horizontal="center" vertical="top" wrapText="1"/>
    </xf>
    <xf numFmtId="164" fontId="8" fillId="0" borderId="32" xfId="0" applyNumberFormat="1" applyFont="1" applyBorder="1" applyAlignment="1">
      <alignment vertical="top"/>
    </xf>
    <xf numFmtId="164" fontId="8" fillId="0" borderId="26" xfId="0" applyNumberFormat="1" applyFont="1" applyBorder="1" applyAlignment="1">
      <alignment vertical="top"/>
    </xf>
    <xf numFmtId="165" fontId="8" fillId="0" borderId="32" xfId="0" applyNumberFormat="1" applyFont="1" applyBorder="1" applyAlignment="1">
      <alignment horizontal="center" vertical="top"/>
    </xf>
    <xf numFmtId="165" fontId="8" fillId="0" borderId="26" xfId="0" applyNumberFormat="1" applyFont="1" applyBorder="1" applyAlignment="1">
      <alignment horizontal="center" vertical="top"/>
    </xf>
    <xf numFmtId="164" fontId="8" fillId="0" borderId="32" xfId="0" applyNumberFormat="1" applyFont="1" applyBorder="1" applyAlignment="1">
      <alignment horizontal="center" vertical="top"/>
    </xf>
    <xf numFmtId="164" fontId="8" fillId="0" borderId="17" xfId="0" applyNumberFormat="1" applyFont="1" applyBorder="1" applyAlignment="1">
      <alignment horizontal="center" vertical="top"/>
    </xf>
    <xf numFmtId="164" fontId="8" fillId="0" borderId="3" xfId="0" applyNumberFormat="1" applyFont="1" applyBorder="1" applyAlignment="1">
      <alignment horizontal="center" vertical="top"/>
    </xf>
    <xf numFmtId="164" fontId="8" fillId="0" borderId="31" xfId="0" applyNumberFormat="1" applyFont="1" applyBorder="1" applyAlignment="1">
      <alignment horizontal="center" vertical="top"/>
    </xf>
    <xf numFmtId="164" fontId="8" fillId="0" borderId="12" xfId="0" applyNumberFormat="1" applyFont="1" applyBorder="1" applyAlignment="1">
      <alignment horizontal="center" vertical="top"/>
    </xf>
    <xf numFmtId="4" fontId="8" fillId="2" borderId="10" xfId="0" applyNumberFormat="1" applyFont="1" applyFill="1" applyBorder="1" applyAlignment="1">
      <alignment horizontal="center" vertical="top" wrapText="1"/>
    </xf>
    <xf numFmtId="4" fontId="8" fillId="2" borderId="11" xfId="0" applyNumberFormat="1" applyFont="1" applyFill="1" applyBorder="1" applyAlignment="1">
      <alignment horizontal="center" vertical="top" wrapText="1"/>
    </xf>
    <xf numFmtId="0" fontId="3" fillId="2" borderId="5" xfId="0" applyFont="1" applyFill="1" applyBorder="1" applyAlignment="1">
      <alignment horizontal="left" vertical="top" wrapText="1"/>
    </xf>
    <xf numFmtId="4" fontId="3" fillId="0" borderId="20" xfId="0" applyNumberFormat="1" applyFont="1" applyBorder="1" applyAlignment="1">
      <alignment horizontal="center" vertical="top"/>
    </xf>
    <xf numFmtId="4" fontId="3" fillId="0" borderId="19" xfId="0" applyNumberFormat="1" applyFont="1" applyBorder="1" applyAlignment="1">
      <alignment horizontal="center" vertical="top"/>
    </xf>
    <xf numFmtId="0" fontId="10" fillId="2" borderId="5" xfId="0" applyFont="1" applyFill="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0" fontId="8" fillId="0" borderId="8" xfId="0" applyFont="1" applyBorder="1" applyAlignment="1">
      <alignment horizontal="left" vertical="top" wrapText="1"/>
    </xf>
    <xf numFmtId="4" fontId="8" fillId="0" borderId="8" xfId="0" applyNumberFormat="1" applyFont="1" applyBorder="1" applyAlignment="1">
      <alignment horizontal="center" vertical="top" wrapText="1"/>
    </xf>
    <xf numFmtId="0" fontId="12" fillId="0" borderId="1" xfId="0" applyFont="1" applyBorder="1" applyAlignment="1">
      <alignment horizontal="left" vertical="top" wrapText="1"/>
    </xf>
    <xf numFmtId="4" fontId="8" fillId="0" borderId="12" xfId="0" applyNumberFormat="1" applyFont="1" applyBorder="1" applyAlignment="1">
      <alignment horizontal="center" vertical="top" wrapText="1"/>
    </xf>
    <xf numFmtId="4" fontId="8" fillId="0" borderId="14" xfId="0" applyNumberFormat="1" applyFont="1" applyBorder="1" applyAlignment="1">
      <alignment horizontal="center" vertical="top" wrapText="1"/>
    </xf>
    <xf numFmtId="2" fontId="8" fillId="0" borderId="12" xfId="0" applyNumberFormat="1" applyFont="1" applyBorder="1" applyAlignment="1">
      <alignment horizontal="center" vertical="top" wrapText="1"/>
    </xf>
    <xf numFmtId="2" fontId="8" fillId="0" borderId="14" xfId="0" applyNumberFormat="1" applyFont="1" applyBorder="1" applyAlignment="1">
      <alignment horizontal="center" vertical="top" wrapText="1"/>
    </xf>
    <xf numFmtId="0" fontId="21" fillId="2" borderId="15" xfId="0" applyFont="1" applyFill="1" applyBorder="1" applyAlignment="1">
      <alignment horizontal="left" vertical="top" wrapText="1"/>
    </xf>
    <xf numFmtId="0" fontId="21" fillId="2" borderId="17" xfId="0" applyFont="1" applyFill="1" applyBorder="1" applyAlignment="1">
      <alignment horizontal="left" vertical="top" wrapText="1"/>
    </xf>
    <xf numFmtId="0" fontId="3" fillId="0" borderId="5" xfId="0" applyFont="1" applyBorder="1" applyAlignment="1">
      <alignment horizontal="left"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4" fontId="8" fillId="2" borderId="15" xfId="0" applyNumberFormat="1" applyFont="1" applyFill="1" applyBorder="1" applyAlignment="1">
      <alignment horizontal="center" vertical="top"/>
    </xf>
    <xf numFmtId="4" fontId="8" fillId="2" borderId="17" xfId="0" applyNumberFormat="1" applyFont="1" applyFill="1" applyBorder="1" applyAlignment="1">
      <alignment horizontal="center" vertical="top"/>
    </xf>
    <xf numFmtId="0" fontId="7" fillId="2" borderId="15"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9"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8" xfId="0" applyFont="1" applyFill="1" applyBorder="1" applyAlignment="1">
      <alignment horizontal="center" vertical="top" wrapText="1"/>
    </xf>
    <xf numFmtId="0" fontId="8" fillId="2" borderId="8" xfId="0" applyFont="1" applyFill="1" applyBorder="1" applyAlignment="1">
      <alignment horizontal="left" vertical="top" wrapText="1"/>
    </xf>
    <xf numFmtId="0" fontId="3"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19" xfId="0" applyFont="1" applyFill="1" applyBorder="1" applyAlignment="1">
      <alignment horizontal="left" vertical="top" wrapText="1"/>
    </xf>
    <xf numFmtId="0" fontId="3" fillId="0" borderId="20" xfId="0" applyFont="1" applyBorder="1" applyAlignment="1">
      <alignment vertical="top" wrapText="1"/>
    </xf>
    <xf numFmtId="0" fontId="3" fillId="0" borderId="21" xfId="0" applyFont="1" applyBorder="1" applyAlignment="1">
      <alignment vertical="top"/>
    </xf>
    <xf numFmtId="0" fontId="3" fillId="0" borderId="19" xfId="0" applyFont="1" applyBorder="1" applyAlignment="1">
      <alignment vertical="top"/>
    </xf>
    <xf numFmtId="0" fontId="10" fillId="0" borderId="5" xfId="0" applyFont="1" applyBorder="1" applyAlignment="1">
      <alignment horizontal="center" vertical="top" wrapText="1"/>
    </xf>
    <xf numFmtId="0" fontId="7" fillId="2" borderId="5" xfId="0" applyFont="1" applyFill="1" applyBorder="1" applyAlignment="1">
      <alignment horizontal="left" vertical="top" wrapText="1"/>
    </xf>
    <xf numFmtId="164" fontId="8" fillId="0" borderId="5" xfId="0" applyNumberFormat="1" applyFont="1" applyBorder="1" applyAlignment="1">
      <alignment horizontal="center" vertical="top"/>
    </xf>
    <xf numFmtId="164" fontId="8" fillId="2" borderId="5" xfId="0" applyNumberFormat="1" applyFont="1" applyFill="1" applyBorder="1" applyAlignment="1">
      <alignment horizontal="center" vertical="top"/>
    </xf>
    <xf numFmtId="0" fontId="7" fillId="0" borderId="5" xfId="0" applyFont="1" applyBorder="1" applyAlignment="1">
      <alignment horizontal="left" vertical="top" wrapText="1"/>
    </xf>
    <xf numFmtId="0" fontId="8" fillId="2" borderId="21" xfId="0" applyFont="1" applyFill="1" applyBorder="1" applyAlignment="1">
      <alignment horizontal="center" vertical="top" wrapText="1"/>
    </xf>
    <xf numFmtId="0" fontId="8" fillId="2" borderId="21" xfId="0" applyFont="1" applyFill="1" applyBorder="1" applyAlignment="1">
      <alignment horizontal="left" vertical="top" wrapText="1"/>
    </xf>
    <xf numFmtId="0" fontId="3" fillId="2" borderId="8" xfId="0" applyFont="1" applyFill="1" applyBorder="1" applyAlignment="1">
      <alignment horizontal="left" vertical="top"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164" fontId="8" fillId="0" borderId="20" xfId="0" applyNumberFormat="1" applyFont="1" applyBorder="1" applyAlignment="1">
      <alignment horizontal="center" vertical="top"/>
    </xf>
    <xf numFmtId="164" fontId="8" fillId="0" borderId="19" xfId="0" applyNumberFormat="1" applyFont="1" applyBorder="1" applyAlignment="1">
      <alignment horizontal="center" vertical="top"/>
    </xf>
    <xf numFmtId="0" fontId="8" fillId="2" borderId="26" xfId="0" applyFont="1" applyFill="1" applyBorder="1" applyAlignment="1">
      <alignment horizontal="left" vertical="top" wrapText="1"/>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28" xfId="0" applyFont="1" applyFill="1" applyBorder="1" applyAlignment="1">
      <alignment horizontal="left" vertical="center"/>
    </xf>
    <xf numFmtId="164" fontId="8" fillId="0" borderId="20" xfId="0" applyNumberFormat="1" applyFont="1" applyBorder="1" applyAlignment="1">
      <alignment horizontal="center" vertical="top" wrapText="1"/>
    </xf>
    <xf numFmtId="164" fontId="8" fillId="0" borderId="19" xfId="0" applyNumberFormat="1" applyFont="1" applyBorder="1" applyAlignment="1">
      <alignment horizontal="center" vertical="top"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4" fontId="21" fillId="0" borderId="39" xfId="0" applyNumberFormat="1" applyFont="1" applyBorder="1" applyAlignment="1">
      <alignment horizontal="center" vertical="top"/>
    </xf>
    <xf numFmtId="4" fontId="21" fillId="0" borderId="40" xfId="0" applyNumberFormat="1" applyFont="1" applyBorder="1" applyAlignment="1">
      <alignment horizontal="center" vertical="top"/>
    </xf>
    <xf numFmtId="164" fontId="8" fillId="0" borderId="29" xfId="0" applyNumberFormat="1" applyFont="1" applyBorder="1" applyAlignment="1">
      <alignment horizontal="center" vertical="top" wrapText="1"/>
    </xf>
    <xf numFmtId="0" fontId="0" fillId="0" borderId="28" xfId="0" applyBorder="1" applyAlignment="1">
      <alignment horizontal="center" vertical="top" wrapText="1"/>
    </xf>
    <xf numFmtId="164" fontId="8" fillId="2" borderId="5" xfId="0" applyNumberFormat="1" applyFont="1" applyFill="1" applyBorder="1" applyAlignment="1">
      <alignment horizontal="center" vertical="top" wrapText="1"/>
    </xf>
    <xf numFmtId="0" fontId="8" fillId="0" borderId="8" xfId="0" applyFont="1" applyBorder="1" applyAlignment="1">
      <alignment horizontal="center" vertical="top" wrapText="1"/>
    </xf>
    <xf numFmtId="165" fontId="8" fillId="0" borderId="20" xfId="0" applyNumberFormat="1" applyFont="1" applyBorder="1" applyAlignment="1">
      <alignment horizontal="center" vertical="top"/>
    </xf>
    <xf numFmtId="165" fontId="8" fillId="0" borderId="19" xfId="0" applyNumberFormat="1" applyFont="1" applyBorder="1" applyAlignment="1">
      <alignment horizontal="center" vertical="top"/>
    </xf>
    <xf numFmtId="0" fontId="21" fillId="0" borderId="5" xfId="1" applyFont="1" applyBorder="1"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10" fillId="2" borderId="15" xfId="0" applyFont="1" applyFill="1" applyBorder="1" applyAlignment="1">
      <alignment horizontal="left" wrapText="1"/>
    </xf>
    <xf numFmtId="0" fontId="10" fillId="2" borderId="16" xfId="0" applyFont="1" applyFill="1" applyBorder="1" applyAlignment="1">
      <alignment horizontal="left" wrapText="1"/>
    </xf>
    <xf numFmtId="0" fontId="10" fillId="2" borderId="17" xfId="0" applyFont="1" applyFill="1" applyBorder="1" applyAlignment="1">
      <alignment horizontal="left" wrapText="1"/>
    </xf>
    <xf numFmtId="0" fontId="0" fillId="0" borderId="30" xfId="0" applyBorder="1" applyAlignment="1">
      <alignment horizontal="left" vertical="top" wrapText="1"/>
    </xf>
    <xf numFmtId="0" fontId="0" fillId="0" borderId="28" xfId="0" applyBorder="1" applyAlignment="1">
      <alignment horizontal="left" vertical="top" wrapText="1"/>
    </xf>
    <xf numFmtId="0" fontId="3" fillId="0" borderId="30" xfId="0" applyFont="1" applyBorder="1" applyAlignment="1">
      <alignment horizontal="center" vertical="top" wrapText="1"/>
    </xf>
    <xf numFmtId="0" fontId="3" fillId="2" borderId="29" xfId="0" applyFont="1" applyFill="1" applyBorder="1" applyAlignment="1">
      <alignment horizontal="center" vertical="top" wrapText="1"/>
    </xf>
    <xf numFmtId="0" fontId="3" fillId="2" borderId="28" xfId="0" applyFont="1" applyFill="1" applyBorder="1" applyAlignment="1">
      <alignment horizontal="center" vertical="top" wrapText="1"/>
    </xf>
    <xf numFmtId="0" fontId="5" fillId="2" borderId="29" xfId="0" applyFont="1" applyFill="1" applyBorder="1" applyAlignment="1">
      <alignment vertical="top" wrapText="1"/>
    </xf>
    <xf numFmtId="0" fontId="5" fillId="0" borderId="28" xfId="0" applyFont="1" applyBorder="1" applyAlignment="1">
      <alignment vertical="top" wrapText="1"/>
    </xf>
    <xf numFmtId="0" fontId="11" fillId="2"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0" fillId="0" borderId="7" xfId="0" applyBorder="1" applyAlignment="1">
      <alignment horizontal="left" vertical="top" wrapText="1"/>
    </xf>
    <xf numFmtId="4" fontId="21" fillId="0" borderId="37" xfId="0" applyNumberFormat="1" applyFont="1" applyBorder="1" applyAlignment="1">
      <alignment horizontal="center" vertical="top"/>
    </xf>
    <xf numFmtId="4" fontId="21" fillId="0" borderId="38" xfId="0" applyNumberFormat="1" applyFont="1" applyBorder="1" applyAlignment="1">
      <alignment horizontal="center" vertical="top"/>
    </xf>
    <xf numFmtId="0" fontId="8" fillId="0" borderId="14" xfId="0" applyFont="1" applyBorder="1" applyAlignment="1">
      <alignment horizontal="center" vertical="top" wrapText="1"/>
    </xf>
    <xf numFmtId="0" fontId="21" fillId="0" borderId="20" xfId="0" applyFont="1" applyBorder="1" applyAlignment="1">
      <alignment horizontal="left" vertical="top" wrapText="1"/>
    </xf>
    <xf numFmtId="0" fontId="21" fillId="0" borderId="19" xfId="0" applyFont="1" applyBorder="1" applyAlignment="1">
      <alignment horizontal="left" vertical="top" wrapText="1"/>
    </xf>
    <xf numFmtId="0" fontId="8" fillId="0" borderId="31" xfId="0" applyFont="1" applyBorder="1" applyAlignment="1">
      <alignment horizontal="left" vertical="top" wrapText="1"/>
    </xf>
    <xf numFmtId="0" fontId="12" fillId="0" borderId="31" xfId="0" applyFont="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0" borderId="8" xfId="0" applyFont="1" applyBorder="1" applyAlignment="1">
      <alignment horizontal="center" vertical="top" wrapText="1"/>
    </xf>
    <xf numFmtId="0" fontId="21" fillId="2" borderId="5" xfId="1" applyFont="1" applyFill="1" applyBorder="1" applyAlignment="1">
      <alignment horizontal="left" vertical="top" wrapText="1"/>
    </xf>
    <xf numFmtId="4" fontId="3" fillId="2" borderId="20" xfId="0" applyNumberFormat="1" applyFont="1" applyFill="1" applyBorder="1" applyAlignment="1">
      <alignment horizontal="left" vertical="top"/>
    </xf>
    <xf numFmtId="4" fontId="3" fillId="2" borderId="19" xfId="0" applyNumberFormat="1" applyFont="1" applyFill="1" applyBorder="1" applyAlignment="1">
      <alignment horizontal="left" vertical="top"/>
    </xf>
    <xf numFmtId="0" fontId="25" fillId="2" borderId="15" xfId="0" applyFont="1" applyFill="1" applyBorder="1" applyAlignment="1">
      <alignment horizontal="left" vertical="top" wrapText="1"/>
    </xf>
    <xf numFmtId="0" fontId="25" fillId="2" borderId="16" xfId="0" applyFont="1" applyFill="1" applyBorder="1" applyAlignment="1">
      <alignment horizontal="left" vertical="top" wrapText="1"/>
    </xf>
    <xf numFmtId="0" fontId="25" fillId="2" borderId="17" xfId="0" applyFont="1" applyFill="1" applyBorder="1" applyAlignment="1">
      <alignment horizontal="left" vertical="top" wrapText="1"/>
    </xf>
    <xf numFmtId="165" fontId="8" fillId="0" borderId="20" xfId="0" applyNumberFormat="1" applyFont="1" applyFill="1" applyBorder="1" applyAlignment="1">
      <alignment horizontal="center" vertical="top"/>
    </xf>
    <xf numFmtId="165" fontId="8" fillId="0" borderId="19" xfId="0" applyNumberFormat="1" applyFont="1" applyFill="1" applyBorder="1" applyAlignment="1">
      <alignment horizontal="center" vertical="top"/>
    </xf>
    <xf numFmtId="165" fontId="8" fillId="0" borderId="20" xfId="0" applyNumberFormat="1" applyFont="1" applyFill="1" applyBorder="1" applyAlignment="1">
      <alignment horizontal="center" vertical="top" wrapText="1"/>
    </xf>
    <xf numFmtId="165" fontId="8" fillId="0" borderId="19" xfId="0" applyNumberFormat="1" applyFont="1" applyFill="1" applyBorder="1" applyAlignment="1">
      <alignment horizontal="center" vertical="top" wrapText="1"/>
    </xf>
  </cellXfs>
  <cellStyles count="4">
    <cellStyle name="Įprastas" xfId="0" builtinId="0" customBuiltin="1"/>
    <cellStyle name="Įprastas 2" xfId="1" xr:uid="{20EEE329-380D-46E2-ADA3-74EC4FD8913F}"/>
    <cellStyle name="Kablelis" xfId="3" builtinId="3"/>
    <cellStyle name="Normal 2" xfId="2" xr:uid="{A2A7488E-A33D-4BC9-8B25-5E9D96B9B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6"/>
  <sheetViews>
    <sheetView tabSelected="1" zoomScale="90" zoomScaleNormal="90" workbookViewId="0">
      <pane xSplit="1" ySplit="6" topLeftCell="L7" activePane="bottomRight" state="frozen"/>
      <selection pane="topRight" activeCell="B1" sqref="B1"/>
      <selection pane="bottomLeft" activeCell="A7" sqref="A7"/>
      <selection pane="bottomRight" activeCell="J42" sqref="J42:K42"/>
    </sheetView>
  </sheetViews>
  <sheetFormatPr defaultColWidth="9.109375" defaultRowHeight="14.4" x14ac:dyDescent="0.3"/>
  <cols>
    <col min="1" max="1" width="2.88671875" style="1" customWidth="1"/>
    <col min="2" max="2" width="15.88671875" style="1" customWidth="1"/>
    <col min="3" max="4" width="9.109375" style="1" customWidth="1"/>
    <col min="5" max="5" width="10.88671875" style="1" customWidth="1"/>
    <col min="6" max="6" width="6.109375" style="1" customWidth="1"/>
    <col min="7" max="7" width="10.44140625" style="1" customWidth="1"/>
    <col min="8" max="8" width="7.109375" style="1" customWidth="1"/>
    <col min="9" max="9" width="6.88671875" style="1" customWidth="1"/>
    <col min="10" max="10" width="8.44140625" style="1" customWidth="1"/>
    <col min="11" max="11" width="9.109375" style="1" customWidth="1"/>
    <col min="12" max="12" width="17.44140625" style="1" customWidth="1"/>
    <col min="13" max="13" width="9.109375" style="1" customWidth="1"/>
    <col min="14" max="14" width="40" style="1" customWidth="1"/>
    <col min="15" max="15" width="9.109375" style="1"/>
    <col min="16" max="16" width="10.109375" style="1" customWidth="1"/>
    <col min="17" max="17" width="18.88671875" style="1" customWidth="1"/>
    <col min="18" max="18" width="5.88671875" style="1" customWidth="1"/>
    <col min="19" max="19" width="5" style="1" customWidth="1"/>
    <col min="20" max="20" width="8.88671875" style="1" customWidth="1"/>
    <col min="21" max="21" width="9.109375" style="1"/>
    <col min="22" max="22" width="9.88671875" style="1" customWidth="1"/>
    <col min="23" max="23" width="13.44140625" style="1" customWidth="1"/>
    <col min="24" max="24" width="13" style="1" customWidth="1"/>
    <col min="25" max="25" width="12.109375" style="1" customWidth="1"/>
    <col min="26" max="27" width="11.109375" style="1" customWidth="1"/>
    <col min="28" max="28" width="24.5546875" style="1" customWidth="1"/>
    <col min="29" max="16384" width="9.109375" style="1"/>
  </cols>
  <sheetData>
    <row r="1" spans="1:28" x14ac:dyDescent="0.3">
      <c r="B1" s="2"/>
      <c r="C1" s="2"/>
      <c r="D1" s="2"/>
      <c r="E1" s="2"/>
      <c r="F1" s="2"/>
      <c r="G1" s="2"/>
      <c r="H1" s="2"/>
      <c r="I1" s="2"/>
      <c r="J1" s="2"/>
      <c r="K1" s="2"/>
      <c r="L1" s="2"/>
    </row>
    <row r="2" spans="1:28" ht="29.85" customHeight="1" x14ac:dyDescent="0.3">
      <c r="A2" s="237" t="s">
        <v>21</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69"/>
      <c r="AB2" s="69"/>
    </row>
    <row r="3" spans="1:28" x14ac:dyDescent="0.3">
      <c r="B3" s="2"/>
      <c r="C3" s="2"/>
      <c r="D3" s="2"/>
      <c r="E3" s="2"/>
      <c r="F3" s="2"/>
      <c r="G3" s="2"/>
      <c r="H3" s="2"/>
      <c r="I3" s="2"/>
      <c r="J3" s="2"/>
      <c r="K3" s="2"/>
      <c r="L3" s="2"/>
    </row>
    <row r="4" spans="1:28" ht="15" customHeight="1" x14ac:dyDescent="0.3">
      <c r="A4" s="309"/>
      <c r="B4" s="243" t="s">
        <v>4</v>
      </c>
      <c r="C4" s="314" t="s">
        <v>5</v>
      </c>
      <c r="D4" s="314"/>
      <c r="E4" s="314"/>
      <c r="F4" s="243" t="s">
        <v>0</v>
      </c>
      <c r="G4" s="243"/>
      <c r="H4" s="243"/>
      <c r="I4" s="243"/>
      <c r="J4" s="243"/>
      <c r="K4" s="243"/>
      <c r="L4" s="243" t="s">
        <v>13</v>
      </c>
      <c r="M4" s="242" t="s">
        <v>79</v>
      </c>
      <c r="N4" s="242"/>
      <c r="O4" s="210" t="s">
        <v>334</v>
      </c>
      <c r="P4" s="210"/>
      <c r="Q4" s="210"/>
      <c r="R4" s="203" t="s">
        <v>80</v>
      </c>
      <c r="S4" s="203"/>
      <c r="T4" s="203"/>
      <c r="U4" s="211" t="s">
        <v>81</v>
      </c>
      <c r="V4" s="211"/>
      <c r="W4" s="210" t="s">
        <v>153</v>
      </c>
      <c r="X4" s="210"/>
      <c r="Y4" s="210"/>
      <c r="Z4" s="210"/>
      <c r="AA4" s="209" t="s">
        <v>271</v>
      </c>
      <c r="AB4" s="210" t="s">
        <v>310</v>
      </c>
    </row>
    <row r="5" spans="1:28" ht="18.600000000000001" customHeight="1" x14ac:dyDescent="0.3">
      <c r="A5" s="310"/>
      <c r="B5" s="243"/>
      <c r="C5" s="314"/>
      <c r="D5" s="314"/>
      <c r="E5" s="314"/>
      <c r="F5" s="313" t="s">
        <v>3</v>
      </c>
      <c r="G5" s="313"/>
      <c r="H5" s="243" t="s">
        <v>1</v>
      </c>
      <c r="I5" s="243"/>
      <c r="J5" s="313" t="s">
        <v>2</v>
      </c>
      <c r="K5" s="313"/>
      <c r="L5" s="243"/>
      <c r="M5" s="242"/>
      <c r="N5" s="242"/>
      <c r="O5" s="210"/>
      <c r="P5" s="210"/>
      <c r="Q5" s="210"/>
      <c r="R5" s="203"/>
      <c r="S5" s="203"/>
      <c r="T5" s="203"/>
      <c r="U5" s="211"/>
      <c r="V5" s="211"/>
      <c r="W5" s="210"/>
      <c r="X5" s="210"/>
      <c r="Y5" s="210"/>
      <c r="Z5" s="210"/>
      <c r="AA5" s="209"/>
      <c r="AB5" s="210"/>
    </row>
    <row r="6" spans="1:28" ht="48.6" customHeight="1" x14ac:dyDescent="0.3">
      <c r="A6" s="311"/>
      <c r="B6" s="243"/>
      <c r="C6" s="314"/>
      <c r="D6" s="314"/>
      <c r="E6" s="314"/>
      <c r="F6" s="313"/>
      <c r="G6" s="313"/>
      <c r="H6" s="243"/>
      <c r="I6" s="243"/>
      <c r="J6" s="313"/>
      <c r="K6" s="313"/>
      <c r="L6" s="243"/>
      <c r="M6" s="242"/>
      <c r="N6" s="242"/>
      <c r="O6" s="210"/>
      <c r="P6" s="210"/>
      <c r="Q6" s="210"/>
      <c r="R6" s="203"/>
      <c r="S6" s="203"/>
      <c r="T6" s="203"/>
      <c r="U6" s="211"/>
      <c r="V6" s="211"/>
      <c r="W6" s="15" t="s">
        <v>82</v>
      </c>
      <c r="X6" s="15" t="s">
        <v>83</v>
      </c>
      <c r="Y6" s="15" t="s">
        <v>84</v>
      </c>
      <c r="Z6" s="15" t="s">
        <v>85</v>
      </c>
      <c r="AA6" s="209"/>
      <c r="AB6" s="210"/>
    </row>
    <row r="7" spans="1:28" ht="17.850000000000001" customHeight="1" x14ac:dyDescent="0.3">
      <c r="A7" s="7"/>
      <c r="B7" s="14">
        <v>1</v>
      </c>
      <c r="C7" s="241">
        <v>2</v>
      </c>
      <c r="D7" s="241"/>
      <c r="E7" s="241"/>
      <c r="F7" s="201">
        <v>3</v>
      </c>
      <c r="G7" s="201"/>
      <c r="H7" s="202">
        <v>4</v>
      </c>
      <c r="I7" s="202"/>
      <c r="J7" s="201">
        <v>5</v>
      </c>
      <c r="K7" s="201"/>
      <c r="L7" s="14">
        <v>6</v>
      </c>
      <c r="M7" s="241">
        <v>7</v>
      </c>
      <c r="N7" s="241"/>
      <c r="O7" s="212">
        <v>8</v>
      </c>
      <c r="P7" s="212"/>
      <c r="Q7" s="212"/>
      <c r="R7" s="212">
        <v>9</v>
      </c>
      <c r="S7" s="212"/>
      <c r="T7" s="212"/>
      <c r="U7" s="223">
        <v>10</v>
      </c>
      <c r="V7" s="223"/>
      <c r="W7" s="16">
        <v>11</v>
      </c>
      <c r="X7" s="16">
        <v>12</v>
      </c>
      <c r="Y7" s="16">
        <v>13</v>
      </c>
      <c r="Z7" s="16">
        <v>14</v>
      </c>
      <c r="AA7" s="89">
        <v>15</v>
      </c>
      <c r="AB7" s="96">
        <v>16</v>
      </c>
    </row>
    <row r="8" spans="1:28" ht="16.5" customHeight="1" x14ac:dyDescent="0.3">
      <c r="A8" s="7"/>
      <c r="B8" s="8"/>
      <c r="C8" s="355" t="s">
        <v>22</v>
      </c>
      <c r="D8" s="356"/>
      <c r="E8" s="356"/>
      <c r="F8" s="356"/>
      <c r="G8" s="356"/>
      <c r="H8" s="356"/>
      <c r="I8" s="356"/>
      <c r="J8" s="356"/>
      <c r="K8" s="356"/>
      <c r="L8" s="356"/>
      <c r="M8" s="356"/>
      <c r="N8" s="356"/>
      <c r="O8" s="356"/>
      <c r="P8" s="356"/>
      <c r="Q8" s="356"/>
      <c r="R8" s="356"/>
      <c r="S8" s="356"/>
      <c r="T8" s="356"/>
      <c r="U8" s="356"/>
      <c r="V8" s="356"/>
      <c r="W8" s="356"/>
      <c r="X8" s="356"/>
      <c r="Y8" s="356"/>
      <c r="Z8" s="356"/>
      <c r="AA8" s="356"/>
      <c r="AB8" s="357"/>
    </row>
    <row r="9" spans="1:28" ht="16.5" customHeight="1" x14ac:dyDescent="0.3">
      <c r="A9" s="7"/>
      <c r="B9" s="32"/>
      <c r="C9" s="355" t="s">
        <v>186</v>
      </c>
      <c r="D9" s="356"/>
      <c r="E9" s="356"/>
      <c r="F9" s="356"/>
      <c r="G9" s="356"/>
      <c r="H9" s="356"/>
      <c r="I9" s="356"/>
      <c r="J9" s="356"/>
      <c r="K9" s="356"/>
      <c r="L9" s="356"/>
      <c r="M9" s="356"/>
      <c r="N9" s="356"/>
      <c r="O9" s="356"/>
      <c r="P9" s="356"/>
      <c r="Q9" s="356"/>
      <c r="R9" s="356"/>
      <c r="S9" s="356"/>
      <c r="T9" s="356"/>
      <c r="U9" s="356"/>
      <c r="V9" s="356"/>
      <c r="W9" s="356"/>
      <c r="X9" s="356"/>
      <c r="Y9" s="356"/>
      <c r="Z9" s="356"/>
      <c r="AA9" s="356"/>
      <c r="AB9" s="357"/>
    </row>
    <row r="10" spans="1:28" ht="182.4" customHeight="1" x14ac:dyDescent="0.3">
      <c r="A10" s="56"/>
      <c r="B10" s="18" t="s">
        <v>187</v>
      </c>
      <c r="C10" s="312" t="s">
        <v>188</v>
      </c>
      <c r="D10" s="312"/>
      <c r="E10" s="312"/>
      <c r="F10" s="286">
        <v>10803753.18</v>
      </c>
      <c r="G10" s="286"/>
      <c r="H10" s="286">
        <v>3601251.06</v>
      </c>
      <c r="I10" s="286"/>
      <c r="J10" s="286">
        <f>F10+H10</f>
        <v>14405004.24</v>
      </c>
      <c r="K10" s="286"/>
      <c r="L10" s="78" t="s">
        <v>35</v>
      </c>
      <c r="M10" s="239" t="s">
        <v>189</v>
      </c>
      <c r="N10" s="240"/>
      <c r="O10" s="239" t="s">
        <v>190</v>
      </c>
      <c r="P10" s="327"/>
      <c r="Q10" s="240"/>
      <c r="R10" s="219" t="s">
        <v>337</v>
      </c>
      <c r="S10" s="220"/>
      <c r="T10" s="221"/>
      <c r="U10" s="217" t="s">
        <v>120</v>
      </c>
      <c r="V10" s="218"/>
      <c r="W10" s="20" t="s">
        <v>93</v>
      </c>
      <c r="X10" s="20" t="s">
        <v>93</v>
      </c>
      <c r="Y10" s="20" t="s">
        <v>91</v>
      </c>
      <c r="Z10" s="20" t="s">
        <v>93</v>
      </c>
      <c r="AA10" s="90"/>
      <c r="AB10" s="24"/>
    </row>
    <row r="11" spans="1:28" ht="16.5" customHeight="1" x14ac:dyDescent="0.3">
      <c r="A11" s="18"/>
      <c r="B11" s="32"/>
      <c r="C11" s="181" t="s">
        <v>76</v>
      </c>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3"/>
    </row>
    <row r="12" spans="1:28" ht="138" customHeight="1" x14ac:dyDescent="0.3">
      <c r="A12" s="139"/>
      <c r="B12" s="33" t="s">
        <v>368</v>
      </c>
      <c r="C12" s="132" t="s">
        <v>369</v>
      </c>
      <c r="D12" s="134"/>
      <c r="E12" s="133"/>
      <c r="F12" s="130">
        <v>2220214.02</v>
      </c>
      <c r="G12" s="131"/>
      <c r="H12" s="130">
        <v>740071.34</v>
      </c>
      <c r="I12" s="131"/>
      <c r="J12" s="130">
        <f>F12+H12</f>
        <v>2960285.36</v>
      </c>
      <c r="K12" s="131"/>
      <c r="L12" s="73" t="s">
        <v>25</v>
      </c>
      <c r="M12" s="132" t="s">
        <v>372</v>
      </c>
      <c r="N12" s="133"/>
      <c r="O12" s="132" t="s">
        <v>371</v>
      </c>
      <c r="P12" s="134"/>
      <c r="Q12" s="133"/>
      <c r="R12" s="135" t="s">
        <v>370</v>
      </c>
      <c r="S12" s="136"/>
      <c r="T12" s="137"/>
      <c r="U12" s="135" t="s">
        <v>120</v>
      </c>
      <c r="V12" s="137"/>
      <c r="W12" s="42" t="s">
        <v>90</v>
      </c>
      <c r="X12" s="42" t="s">
        <v>88</v>
      </c>
      <c r="Y12" s="42" t="s">
        <v>91</v>
      </c>
      <c r="Z12" s="42" t="s">
        <v>89</v>
      </c>
      <c r="AA12" s="111"/>
      <c r="AB12" s="111"/>
    </row>
    <row r="13" spans="1:28" s="35" customFormat="1" ht="113.25" customHeight="1" x14ac:dyDescent="0.3">
      <c r="A13" s="140"/>
      <c r="B13" s="32" t="s">
        <v>77</v>
      </c>
      <c r="C13" s="141" t="s">
        <v>78</v>
      </c>
      <c r="D13" s="142"/>
      <c r="E13" s="143"/>
      <c r="F13" s="144">
        <v>7365107.0899999999</v>
      </c>
      <c r="G13" s="145"/>
      <c r="H13" s="144">
        <v>2455035.7000000002</v>
      </c>
      <c r="I13" s="145"/>
      <c r="J13" s="144">
        <f>F13+H13</f>
        <v>9820142.7899999991</v>
      </c>
      <c r="K13" s="145"/>
      <c r="L13" s="19" t="s">
        <v>25</v>
      </c>
      <c r="M13" s="328" t="s">
        <v>299</v>
      </c>
      <c r="N13" s="328"/>
      <c r="O13" s="239" t="s">
        <v>300</v>
      </c>
      <c r="P13" s="327"/>
      <c r="Q13" s="240"/>
      <c r="R13" s="217" t="s">
        <v>211</v>
      </c>
      <c r="S13" s="326"/>
      <c r="T13" s="218"/>
      <c r="U13" s="217" t="s">
        <v>120</v>
      </c>
      <c r="V13" s="218"/>
      <c r="W13" s="20" t="s">
        <v>89</v>
      </c>
      <c r="X13" s="20" t="s">
        <v>91</v>
      </c>
      <c r="Y13" s="20" t="s">
        <v>91</v>
      </c>
      <c r="Z13" s="20" t="s">
        <v>89</v>
      </c>
      <c r="AA13" s="110"/>
      <c r="AB13" s="20"/>
    </row>
    <row r="14" spans="1:28" ht="16.5" customHeight="1" x14ac:dyDescent="0.3">
      <c r="A14" s="22"/>
      <c r="B14" s="68"/>
      <c r="C14" s="358" t="s">
        <v>59</v>
      </c>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60"/>
    </row>
    <row r="15" spans="1:28" s="35" customFormat="1" ht="137.25" customHeight="1" x14ac:dyDescent="0.3">
      <c r="A15" s="22"/>
      <c r="B15" s="68" t="s">
        <v>86</v>
      </c>
      <c r="C15" s="200" t="s">
        <v>28</v>
      </c>
      <c r="D15" s="200"/>
      <c r="E15" s="200"/>
      <c r="F15" s="138">
        <v>1750000</v>
      </c>
      <c r="G15" s="138"/>
      <c r="H15" s="138">
        <v>583333.34</v>
      </c>
      <c r="I15" s="138"/>
      <c r="J15" s="138">
        <f>F15+H15</f>
        <v>2333333.34</v>
      </c>
      <c r="K15" s="138"/>
      <c r="L15" s="29" t="s">
        <v>25</v>
      </c>
      <c r="M15" s="204" t="s">
        <v>103</v>
      </c>
      <c r="N15" s="204"/>
      <c r="O15" s="204" t="s">
        <v>349</v>
      </c>
      <c r="P15" s="204"/>
      <c r="Q15" s="204"/>
      <c r="R15" s="230" t="s">
        <v>338</v>
      </c>
      <c r="S15" s="230"/>
      <c r="T15" s="230"/>
      <c r="U15" s="222" t="s">
        <v>120</v>
      </c>
      <c r="V15" s="222"/>
      <c r="W15" s="24" t="s">
        <v>87</v>
      </c>
      <c r="X15" s="24" t="s">
        <v>88</v>
      </c>
      <c r="Y15" s="24" t="s">
        <v>91</v>
      </c>
      <c r="Z15" s="24" t="s">
        <v>89</v>
      </c>
      <c r="AA15" s="90"/>
      <c r="AB15" s="24"/>
    </row>
    <row r="16" spans="1:28" s="35" customFormat="1" ht="103.5" customHeight="1" x14ac:dyDescent="0.3">
      <c r="A16" s="22"/>
      <c r="B16" s="67" t="s">
        <v>373</v>
      </c>
      <c r="C16" s="132" t="s">
        <v>374</v>
      </c>
      <c r="D16" s="134"/>
      <c r="E16" s="133"/>
      <c r="F16" s="130">
        <v>2000921.99</v>
      </c>
      <c r="G16" s="131"/>
      <c r="H16" s="130">
        <v>666974</v>
      </c>
      <c r="I16" s="131"/>
      <c r="J16" s="130">
        <f>F16+H16</f>
        <v>2667895.9900000002</v>
      </c>
      <c r="K16" s="131"/>
      <c r="L16" s="44" t="s">
        <v>25</v>
      </c>
      <c r="M16" s="132" t="s">
        <v>377</v>
      </c>
      <c r="N16" s="133"/>
      <c r="O16" s="132" t="s">
        <v>376</v>
      </c>
      <c r="P16" s="134"/>
      <c r="Q16" s="133"/>
      <c r="R16" s="135" t="s">
        <v>375</v>
      </c>
      <c r="S16" s="136"/>
      <c r="T16" s="137"/>
      <c r="U16" s="135" t="s">
        <v>120</v>
      </c>
      <c r="V16" s="137"/>
      <c r="W16" s="42" t="s">
        <v>87</v>
      </c>
      <c r="X16" s="42" t="s">
        <v>88</v>
      </c>
      <c r="Y16" s="42" t="s">
        <v>91</v>
      </c>
      <c r="Z16" s="42" t="s">
        <v>89</v>
      </c>
      <c r="AA16" s="93"/>
      <c r="AB16" s="42"/>
    </row>
    <row r="17" spans="1:28" s="35" customFormat="1" ht="120" customHeight="1" x14ac:dyDescent="0.3">
      <c r="A17" s="22"/>
      <c r="B17" s="18" t="s">
        <v>273</v>
      </c>
      <c r="C17" s="213" t="s">
        <v>274</v>
      </c>
      <c r="D17" s="214"/>
      <c r="E17" s="215"/>
      <c r="F17" s="128">
        <v>250000</v>
      </c>
      <c r="G17" s="129"/>
      <c r="H17" s="128">
        <v>83333.33</v>
      </c>
      <c r="I17" s="129"/>
      <c r="J17" s="128">
        <f>SUM(F17:I17)</f>
        <v>333333.33</v>
      </c>
      <c r="K17" s="129"/>
      <c r="L17" s="22" t="s">
        <v>39</v>
      </c>
      <c r="M17" s="121" t="s">
        <v>277</v>
      </c>
      <c r="N17" s="123"/>
      <c r="O17" s="121" t="s">
        <v>278</v>
      </c>
      <c r="P17" s="122"/>
      <c r="Q17" s="123"/>
      <c r="R17" s="213" t="s">
        <v>275</v>
      </c>
      <c r="S17" s="214"/>
      <c r="T17" s="215"/>
      <c r="U17" s="165" t="s">
        <v>120</v>
      </c>
      <c r="V17" s="165"/>
      <c r="W17" s="24" t="s">
        <v>87</v>
      </c>
      <c r="X17" s="24" t="s">
        <v>276</v>
      </c>
      <c r="Y17" s="24" t="s">
        <v>91</v>
      </c>
      <c r="Z17" s="24" t="s">
        <v>89</v>
      </c>
      <c r="AA17" s="90"/>
      <c r="AB17" s="24"/>
    </row>
    <row r="18" spans="1:28" s="35" customFormat="1" ht="45" customHeight="1" x14ac:dyDescent="0.3">
      <c r="A18" s="23"/>
      <c r="B18" s="8" t="s">
        <v>60</v>
      </c>
      <c r="C18" s="200" t="s">
        <v>62</v>
      </c>
      <c r="D18" s="200"/>
      <c r="E18" s="200"/>
      <c r="F18" s="138">
        <v>703306.22</v>
      </c>
      <c r="G18" s="138"/>
      <c r="H18" s="138">
        <v>234435.41</v>
      </c>
      <c r="I18" s="138"/>
      <c r="J18" s="138">
        <f>F18+H18</f>
        <v>937741.63</v>
      </c>
      <c r="K18" s="138"/>
      <c r="L18" s="29" t="s">
        <v>25</v>
      </c>
      <c r="M18" s="180" t="s">
        <v>171</v>
      </c>
      <c r="N18" s="180"/>
      <c r="O18" s="204" t="s">
        <v>292</v>
      </c>
      <c r="P18" s="204"/>
      <c r="Q18" s="204"/>
      <c r="R18" s="179" t="s">
        <v>330</v>
      </c>
      <c r="S18" s="238"/>
      <c r="T18" s="238"/>
      <c r="U18" s="165" t="s">
        <v>120</v>
      </c>
      <c r="V18" s="165"/>
      <c r="W18" s="38" t="s">
        <v>87</v>
      </c>
      <c r="X18" s="38" t="s">
        <v>93</v>
      </c>
      <c r="Y18" s="38" t="s">
        <v>91</v>
      </c>
      <c r="Z18" s="38" t="s">
        <v>89</v>
      </c>
      <c r="AA18" s="91" t="s">
        <v>331</v>
      </c>
      <c r="AB18" s="101" t="s">
        <v>332</v>
      </c>
    </row>
    <row r="19" spans="1:28" s="35" customFormat="1" ht="104.4" customHeight="1" x14ac:dyDescent="0.3">
      <c r="A19" s="23"/>
      <c r="B19" s="32" t="s">
        <v>63</v>
      </c>
      <c r="C19" s="200" t="s">
        <v>64</v>
      </c>
      <c r="D19" s="200"/>
      <c r="E19" s="200"/>
      <c r="F19" s="138">
        <v>179581.44</v>
      </c>
      <c r="G19" s="138"/>
      <c r="H19" s="138">
        <v>59860.480000000003</v>
      </c>
      <c r="I19" s="138"/>
      <c r="J19" s="138">
        <f>F19+H19</f>
        <v>239441.92000000001</v>
      </c>
      <c r="K19" s="138"/>
      <c r="L19" s="29" t="s">
        <v>25</v>
      </c>
      <c r="M19" s="180" t="s">
        <v>285</v>
      </c>
      <c r="N19" s="180"/>
      <c r="O19" s="216" t="s">
        <v>121</v>
      </c>
      <c r="P19" s="216"/>
      <c r="Q19" s="216"/>
      <c r="R19" s="179" t="s">
        <v>326</v>
      </c>
      <c r="S19" s="179"/>
      <c r="T19" s="179"/>
      <c r="U19" s="165" t="s">
        <v>120</v>
      </c>
      <c r="V19" s="165"/>
      <c r="W19" s="38" t="s">
        <v>89</v>
      </c>
      <c r="X19" s="38" t="s">
        <v>90</v>
      </c>
      <c r="Y19" s="38" t="s">
        <v>91</v>
      </c>
      <c r="Z19" s="38" t="s">
        <v>89</v>
      </c>
      <c r="AA19" s="91"/>
      <c r="AB19" s="38"/>
    </row>
    <row r="20" spans="1:28" ht="20.85" customHeight="1" x14ac:dyDescent="0.3">
      <c r="A20" s="11"/>
      <c r="B20" s="68"/>
      <c r="C20" s="332" t="s">
        <v>117</v>
      </c>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4"/>
    </row>
    <row r="21" spans="1:28" s="35" customFormat="1" ht="246.9" customHeight="1" x14ac:dyDescent="0.3">
      <c r="A21" s="11"/>
      <c r="B21" s="36" t="s">
        <v>119</v>
      </c>
      <c r="C21" s="204" t="s">
        <v>118</v>
      </c>
      <c r="D21" s="204"/>
      <c r="E21" s="204"/>
      <c r="F21" s="130">
        <v>3268323.91</v>
      </c>
      <c r="G21" s="131"/>
      <c r="H21" s="130">
        <v>1089441.3</v>
      </c>
      <c r="I21" s="131"/>
      <c r="J21" s="130">
        <f>SUM(F21:I21)</f>
        <v>4357765.21</v>
      </c>
      <c r="K21" s="131"/>
      <c r="L21" s="73" t="s">
        <v>25</v>
      </c>
      <c r="M21" s="180" t="s">
        <v>172</v>
      </c>
      <c r="N21" s="180"/>
      <c r="O21" s="180" t="s">
        <v>148</v>
      </c>
      <c r="P21" s="180"/>
      <c r="Q21" s="180"/>
      <c r="R21" s="222" t="s">
        <v>298</v>
      </c>
      <c r="S21" s="222"/>
      <c r="T21" s="222"/>
      <c r="U21" s="179" t="s">
        <v>120</v>
      </c>
      <c r="V21" s="179"/>
      <c r="W21" s="41" t="s">
        <v>89</v>
      </c>
      <c r="X21" s="41" t="s">
        <v>91</v>
      </c>
      <c r="Y21" s="41" t="s">
        <v>91</v>
      </c>
      <c r="Z21" s="41" t="s">
        <v>89</v>
      </c>
      <c r="AA21" s="92"/>
      <c r="AB21" s="41"/>
    </row>
    <row r="22" spans="1:28" s="35" customFormat="1" ht="20.399999999999999" customHeight="1" x14ac:dyDescent="0.3">
      <c r="A22" s="11"/>
      <c r="B22" s="68"/>
      <c r="C22" s="332" t="s">
        <v>135</v>
      </c>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4"/>
    </row>
    <row r="23" spans="1:28" s="35" customFormat="1" ht="85.35" customHeight="1" x14ac:dyDescent="0.3">
      <c r="A23" s="11"/>
      <c r="B23" s="67" t="s">
        <v>137</v>
      </c>
      <c r="C23" s="204" t="s">
        <v>136</v>
      </c>
      <c r="D23" s="180"/>
      <c r="E23" s="180"/>
      <c r="F23" s="138">
        <v>927521.28000000003</v>
      </c>
      <c r="G23" s="138"/>
      <c r="H23" s="138">
        <v>309173.76000000001</v>
      </c>
      <c r="I23" s="138"/>
      <c r="J23" s="138">
        <f>F23+H23</f>
        <v>1236695.04</v>
      </c>
      <c r="K23" s="138"/>
      <c r="L23" s="73" t="s">
        <v>25</v>
      </c>
      <c r="M23" s="180" t="s">
        <v>138</v>
      </c>
      <c r="N23" s="180"/>
      <c r="O23" s="180" t="s">
        <v>139</v>
      </c>
      <c r="P23" s="180"/>
      <c r="Q23" s="180"/>
      <c r="R23" s="179" t="s">
        <v>325</v>
      </c>
      <c r="S23" s="179"/>
      <c r="T23" s="179"/>
      <c r="U23" s="179" t="s">
        <v>120</v>
      </c>
      <c r="V23" s="179"/>
      <c r="W23" s="41" t="s">
        <v>87</v>
      </c>
      <c r="X23" s="41" t="s">
        <v>90</v>
      </c>
      <c r="Y23" s="41" t="s">
        <v>91</v>
      </c>
      <c r="Z23" s="41" t="s">
        <v>89</v>
      </c>
      <c r="AA23" s="92"/>
      <c r="AB23" s="41"/>
    </row>
    <row r="24" spans="1:28" ht="16.5" customHeight="1" x14ac:dyDescent="0.3">
      <c r="A24" s="18"/>
      <c r="B24" s="51"/>
      <c r="C24" s="206" t="s">
        <v>44</v>
      </c>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8"/>
    </row>
    <row r="25" spans="1:28" s="35" customFormat="1" ht="158.4" customHeight="1" x14ac:dyDescent="0.3">
      <c r="A25" s="11"/>
      <c r="B25" s="39" t="s">
        <v>46</v>
      </c>
      <c r="C25" s="200" t="s">
        <v>45</v>
      </c>
      <c r="D25" s="200"/>
      <c r="E25" s="200"/>
      <c r="F25" s="205">
        <v>384000</v>
      </c>
      <c r="G25" s="127"/>
      <c r="H25" s="126">
        <v>128000</v>
      </c>
      <c r="I25" s="127"/>
      <c r="J25" s="126">
        <f>F25+H25</f>
        <v>512000</v>
      </c>
      <c r="K25" s="127"/>
      <c r="L25" s="29" t="s">
        <v>61</v>
      </c>
      <c r="M25" s="150" t="s">
        <v>104</v>
      </c>
      <c r="N25" s="152"/>
      <c r="O25" s="150" t="s">
        <v>228</v>
      </c>
      <c r="P25" s="151"/>
      <c r="Q25" s="152"/>
      <c r="R25" s="153" t="s">
        <v>105</v>
      </c>
      <c r="S25" s="166"/>
      <c r="T25" s="154"/>
      <c r="U25" s="118" t="s">
        <v>120</v>
      </c>
      <c r="V25" s="119"/>
      <c r="W25" s="38" t="s">
        <v>87</v>
      </c>
      <c r="X25" s="38" t="s">
        <v>89</v>
      </c>
      <c r="Y25" s="38" t="s">
        <v>91</v>
      </c>
      <c r="Z25" s="38" t="s">
        <v>89</v>
      </c>
      <c r="AA25" s="91"/>
      <c r="AB25" s="38"/>
    </row>
    <row r="26" spans="1:28" s="35" customFormat="1" ht="138.75" customHeight="1" x14ac:dyDescent="0.3">
      <c r="A26" s="11"/>
      <c r="B26" s="70" t="s">
        <v>387</v>
      </c>
      <c r="C26" s="121" t="s">
        <v>388</v>
      </c>
      <c r="D26" s="122"/>
      <c r="E26" s="123"/>
      <c r="F26" s="128">
        <v>383976.55</v>
      </c>
      <c r="G26" s="129"/>
      <c r="H26" s="128">
        <v>127992.18</v>
      </c>
      <c r="I26" s="129"/>
      <c r="J26" s="126">
        <f>F26+H26</f>
        <v>511968.73</v>
      </c>
      <c r="K26" s="127"/>
      <c r="L26" s="29" t="s">
        <v>25</v>
      </c>
      <c r="M26" s="124" t="s">
        <v>389</v>
      </c>
      <c r="N26" s="125"/>
      <c r="O26" s="121" t="s">
        <v>390</v>
      </c>
      <c r="P26" s="122"/>
      <c r="Q26" s="123"/>
      <c r="R26" s="118" t="s">
        <v>391</v>
      </c>
      <c r="S26" s="120"/>
      <c r="T26" s="119"/>
      <c r="U26" s="118" t="s">
        <v>120</v>
      </c>
      <c r="V26" s="119"/>
      <c r="W26" s="38" t="s">
        <v>87</v>
      </c>
      <c r="X26" s="38" t="s">
        <v>89</v>
      </c>
      <c r="Y26" s="38" t="s">
        <v>91</v>
      </c>
      <c r="Z26" s="38" t="s">
        <v>89</v>
      </c>
      <c r="AA26" s="38"/>
      <c r="AB26" s="38"/>
    </row>
    <row r="27" spans="1:28" s="35" customFormat="1" ht="17.100000000000001" customHeight="1" x14ac:dyDescent="0.3">
      <c r="A27" s="11"/>
      <c r="B27" s="70"/>
      <c r="C27" s="206" t="s">
        <v>260</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8"/>
    </row>
    <row r="28" spans="1:28" s="35" customFormat="1" ht="80.099999999999994" customHeight="1" x14ac:dyDescent="0.3">
      <c r="A28" s="11"/>
      <c r="B28" s="84" t="s">
        <v>264</v>
      </c>
      <c r="C28" s="204" t="s">
        <v>265</v>
      </c>
      <c r="D28" s="204"/>
      <c r="E28" s="204"/>
      <c r="F28" s="228">
        <v>899999.89</v>
      </c>
      <c r="G28" s="228"/>
      <c r="H28" s="228">
        <v>299999.96999999997</v>
      </c>
      <c r="I28" s="228"/>
      <c r="J28" s="228">
        <f>SUM(F28:I28)</f>
        <v>1199999.8599999999</v>
      </c>
      <c r="K28" s="228"/>
      <c r="L28" s="33" t="s">
        <v>57</v>
      </c>
      <c r="M28" s="204" t="s">
        <v>266</v>
      </c>
      <c r="N28" s="204"/>
      <c r="O28" s="204" t="s">
        <v>267</v>
      </c>
      <c r="P28" s="204"/>
      <c r="Q28" s="204"/>
      <c r="R28" s="230" t="s">
        <v>268</v>
      </c>
      <c r="S28" s="230"/>
      <c r="T28" s="230"/>
      <c r="U28" s="179" t="s">
        <v>120</v>
      </c>
      <c r="V28" s="179"/>
      <c r="W28" s="42" t="s">
        <v>269</v>
      </c>
      <c r="X28" s="42" t="s">
        <v>93</v>
      </c>
      <c r="Y28" s="42" t="s">
        <v>91</v>
      </c>
      <c r="Z28" s="42" t="s">
        <v>89</v>
      </c>
      <c r="AA28" s="93"/>
      <c r="AB28" s="42"/>
    </row>
    <row r="29" spans="1:28" s="35" customFormat="1" ht="66.599999999999994" customHeight="1" x14ac:dyDescent="0.3">
      <c r="A29" s="11"/>
      <c r="B29" s="86" t="s">
        <v>293</v>
      </c>
      <c r="C29" s="135" t="s">
        <v>294</v>
      </c>
      <c r="D29" s="136"/>
      <c r="E29" s="137"/>
      <c r="F29" s="130">
        <v>156000</v>
      </c>
      <c r="G29" s="131"/>
      <c r="H29" s="130">
        <v>52000</v>
      </c>
      <c r="I29" s="131"/>
      <c r="J29" s="130">
        <v>208000</v>
      </c>
      <c r="K29" s="131"/>
      <c r="L29" s="33" t="s">
        <v>57</v>
      </c>
      <c r="M29" s="132" t="s">
        <v>295</v>
      </c>
      <c r="N29" s="133"/>
      <c r="O29" s="132" t="s">
        <v>297</v>
      </c>
      <c r="P29" s="134"/>
      <c r="Q29" s="133"/>
      <c r="R29" s="186" t="s">
        <v>296</v>
      </c>
      <c r="S29" s="187"/>
      <c r="T29" s="188"/>
      <c r="U29" s="179" t="s">
        <v>120</v>
      </c>
      <c r="V29" s="179"/>
      <c r="W29" s="42" t="s">
        <v>116</v>
      </c>
      <c r="X29" s="42" t="s">
        <v>93</v>
      </c>
      <c r="Y29" s="42" t="s">
        <v>91</v>
      </c>
      <c r="Z29" s="42" t="s">
        <v>89</v>
      </c>
      <c r="AA29" s="93"/>
      <c r="AB29" s="42"/>
    </row>
    <row r="30" spans="1:28" s="35" customFormat="1" ht="78.599999999999994" customHeight="1" x14ac:dyDescent="0.3">
      <c r="A30" s="11"/>
      <c r="B30" s="70" t="s">
        <v>255</v>
      </c>
      <c r="C30" s="200" t="s">
        <v>256</v>
      </c>
      <c r="D30" s="200"/>
      <c r="E30" s="200"/>
      <c r="F30" s="138">
        <v>330000</v>
      </c>
      <c r="G30" s="138"/>
      <c r="H30" s="138">
        <v>110000</v>
      </c>
      <c r="I30" s="138"/>
      <c r="J30" s="138">
        <f>SUM(F30:I30)</f>
        <v>440000</v>
      </c>
      <c r="K30" s="138"/>
      <c r="L30" s="33" t="s">
        <v>57</v>
      </c>
      <c r="M30" s="180" t="s">
        <v>257</v>
      </c>
      <c r="N30" s="180"/>
      <c r="O30" s="180" t="s">
        <v>308</v>
      </c>
      <c r="P30" s="180"/>
      <c r="Q30" s="180"/>
      <c r="R30" s="179" t="s">
        <v>258</v>
      </c>
      <c r="S30" s="179"/>
      <c r="T30" s="179"/>
      <c r="U30" s="179" t="s">
        <v>120</v>
      </c>
      <c r="V30" s="179"/>
      <c r="W30" s="38" t="s">
        <v>116</v>
      </c>
      <c r="X30" s="38" t="s">
        <v>93</v>
      </c>
      <c r="Y30" s="38" t="s">
        <v>91</v>
      </c>
      <c r="Z30" s="38" t="s">
        <v>89</v>
      </c>
      <c r="AA30" s="91"/>
      <c r="AB30" s="38"/>
    </row>
    <row r="31" spans="1:28" ht="21.6" customHeight="1" x14ac:dyDescent="0.3">
      <c r="A31" s="11"/>
      <c r="B31" s="74"/>
      <c r="C31" s="329" t="s">
        <v>261</v>
      </c>
      <c r="D31" s="330"/>
      <c r="E31" s="330"/>
      <c r="F31" s="330"/>
      <c r="G31" s="330"/>
      <c r="H31" s="330"/>
      <c r="I31" s="330"/>
      <c r="J31" s="330"/>
      <c r="K31" s="330"/>
      <c r="L31" s="330"/>
      <c r="M31" s="330"/>
      <c r="N31" s="330"/>
      <c r="O31" s="330"/>
      <c r="P31" s="330"/>
      <c r="Q31" s="330"/>
      <c r="R31" s="330"/>
      <c r="S31" s="330"/>
      <c r="T31" s="330"/>
      <c r="U31" s="330"/>
      <c r="V31" s="330"/>
      <c r="W31" s="330"/>
      <c r="X31" s="330"/>
      <c r="Y31" s="330"/>
      <c r="Z31" s="330"/>
      <c r="AA31" s="330"/>
      <c r="AB31" s="331"/>
    </row>
    <row r="32" spans="1:28" s="35" customFormat="1" ht="133.5" customHeight="1" x14ac:dyDescent="0.3">
      <c r="A32" s="11"/>
      <c r="B32" s="36" t="s">
        <v>130</v>
      </c>
      <c r="C32" s="204" t="s">
        <v>123</v>
      </c>
      <c r="D32" s="204"/>
      <c r="E32" s="204"/>
      <c r="F32" s="228">
        <v>1650000</v>
      </c>
      <c r="G32" s="228"/>
      <c r="H32" s="228">
        <v>550000</v>
      </c>
      <c r="I32" s="228"/>
      <c r="J32" s="228">
        <f>F32+H32</f>
        <v>2200000</v>
      </c>
      <c r="K32" s="228"/>
      <c r="L32" s="33" t="s">
        <v>57</v>
      </c>
      <c r="M32" s="180" t="s">
        <v>291</v>
      </c>
      <c r="N32" s="180"/>
      <c r="O32" s="180" t="s">
        <v>289</v>
      </c>
      <c r="P32" s="180"/>
      <c r="Q32" s="180"/>
      <c r="R32" s="179" t="s">
        <v>259</v>
      </c>
      <c r="S32" s="179"/>
      <c r="T32" s="179"/>
      <c r="U32" s="179" t="s">
        <v>120</v>
      </c>
      <c r="V32" s="179"/>
      <c r="W32" s="41" t="s">
        <v>131</v>
      </c>
      <c r="X32" s="41" t="s">
        <v>93</v>
      </c>
      <c r="Y32" s="41" t="s">
        <v>96</v>
      </c>
      <c r="Z32" s="41" t="s">
        <v>89</v>
      </c>
      <c r="AA32" s="92"/>
      <c r="AB32" s="41"/>
    </row>
    <row r="33" spans="1:28" ht="19.350000000000001" customHeight="1" x14ac:dyDescent="0.3">
      <c r="A33" s="22"/>
      <c r="B33" s="68"/>
      <c r="C33" s="206" t="s">
        <v>23</v>
      </c>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8"/>
    </row>
    <row r="34" spans="1:28" s="35" customFormat="1" ht="132.9" customHeight="1" x14ac:dyDescent="0.3">
      <c r="A34" s="22"/>
      <c r="B34" s="75" t="s">
        <v>24</v>
      </c>
      <c r="C34" s="204" t="s">
        <v>26</v>
      </c>
      <c r="D34" s="180"/>
      <c r="E34" s="180"/>
      <c r="F34" s="323">
        <v>35991825.939999998</v>
      </c>
      <c r="G34" s="323"/>
      <c r="H34" s="227">
        <v>3999091.78</v>
      </c>
      <c r="I34" s="227"/>
      <c r="J34" s="228">
        <v>39990917.719999999</v>
      </c>
      <c r="K34" s="229"/>
      <c r="L34" s="33" t="s">
        <v>25</v>
      </c>
      <c r="M34" s="204" t="s">
        <v>126</v>
      </c>
      <c r="N34" s="204"/>
      <c r="O34" s="204" t="s">
        <v>127</v>
      </c>
      <c r="P34" s="204"/>
      <c r="Q34" s="204"/>
      <c r="R34" s="204" t="s">
        <v>307</v>
      </c>
      <c r="S34" s="204"/>
      <c r="T34" s="204"/>
      <c r="U34" s="230" t="s">
        <v>149</v>
      </c>
      <c r="V34" s="230"/>
      <c r="W34" s="41" t="s">
        <v>93</v>
      </c>
      <c r="X34" s="41" t="s">
        <v>93</v>
      </c>
      <c r="Y34" s="41" t="s">
        <v>88</v>
      </c>
      <c r="Z34" s="41" t="s">
        <v>93</v>
      </c>
      <c r="AA34" s="92" t="s">
        <v>306</v>
      </c>
      <c r="AB34" s="54" t="s">
        <v>312</v>
      </c>
    </row>
    <row r="35" spans="1:28" s="35" customFormat="1" ht="95.1" customHeight="1" x14ac:dyDescent="0.3">
      <c r="A35" s="22"/>
      <c r="B35" s="68" t="s">
        <v>97</v>
      </c>
      <c r="C35" s="322" t="s">
        <v>98</v>
      </c>
      <c r="D35" s="322"/>
      <c r="E35" s="322"/>
      <c r="F35" s="323">
        <v>3281744.01</v>
      </c>
      <c r="G35" s="323"/>
      <c r="H35" s="227">
        <v>364638.22</v>
      </c>
      <c r="I35" s="227"/>
      <c r="J35" s="227">
        <f>F35+H35</f>
        <v>3646382.2299999995</v>
      </c>
      <c r="K35" s="227"/>
      <c r="L35" s="29" t="s">
        <v>25</v>
      </c>
      <c r="M35" s="204" t="s">
        <v>173</v>
      </c>
      <c r="N35" s="180"/>
      <c r="O35" s="226" t="s">
        <v>386</v>
      </c>
      <c r="P35" s="216"/>
      <c r="Q35" s="216"/>
      <c r="R35" s="321" t="s">
        <v>247</v>
      </c>
      <c r="S35" s="179"/>
      <c r="T35" s="179"/>
      <c r="U35" s="222" t="s">
        <v>120</v>
      </c>
      <c r="V35" s="179"/>
      <c r="W35" s="24" t="s">
        <v>89</v>
      </c>
      <c r="X35" s="24" t="s">
        <v>90</v>
      </c>
      <c r="Y35" s="24" t="s">
        <v>88</v>
      </c>
      <c r="Z35" s="24" t="s">
        <v>89</v>
      </c>
      <c r="AA35" s="93" t="s">
        <v>378</v>
      </c>
      <c r="AB35" s="42" t="s">
        <v>379</v>
      </c>
    </row>
    <row r="36" spans="1:28" ht="132" customHeight="1" x14ac:dyDescent="0.3">
      <c r="A36" s="22"/>
      <c r="B36" s="67" t="s">
        <v>124</v>
      </c>
      <c r="C36" s="325" t="s">
        <v>125</v>
      </c>
      <c r="D36" s="325"/>
      <c r="E36" s="325"/>
      <c r="F36" s="323">
        <v>5550681.7199999997</v>
      </c>
      <c r="G36" s="323"/>
      <c r="H36" s="227">
        <v>616742.41</v>
      </c>
      <c r="I36" s="227"/>
      <c r="J36" s="227">
        <f>F36+H36</f>
        <v>6167424.1299999999</v>
      </c>
      <c r="K36" s="227"/>
      <c r="L36" s="73" t="s">
        <v>25</v>
      </c>
      <c r="M36" s="204" t="s">
        <v>174</v>
      </c>
      <c r="N36" s="204"/>
      <c r="O36" s="204" t="s">
        <v>380</v>
      </c>
      <c r="P36" s="204"/>
      <c r="Q36" s="204"/>
      <c r="R36" s="230" t="s">
        <v>339</v>
      </c>
      <c r="S36" s="230"/>
      <c r="T36" s="230"/>
      <c r="U36" s="230" t="s">
        <v>120</v>
      </c>
      <c r="V36" s="230"/>
      <c r="W36" s="42" t="s">
        <v>89</v>
      </c>
      <c r="X36" s="42" t="s">
        <v>90</v>
      </c>
      <c r="Y36" s="42" t="s">
        <v>88</v>
      </c>
      <c r="Z36" s="42" t="s">
        <v>89</v>
      </c>
      <c r="AA36" s="93"/>
      <c r="AB36" s="42"/>
    </row>
    <row r="37" spans="1:28" s="35" customFormat="1" ht="92.4" customHeight="1" x14ac:dyDescent="0.3">
      <c r="A37" s="22"/>
      <c r="B37" s="68" t="s">
        <v>99</v>
      </c>
      <c r="C37" s="322" t="s">
        <v>100</v>
      </c>
      <c r="D37" s="322"/>
      <c r="E37" s="322"/>
      <c r="F37" s="324">
        <v>4046619.45</v>
      </c>
      <c r="G37" s="324"/>
      <c r="H37" s="350">
        <v>449624.38</v>
      </c>
      <c r="I37" s="350"/>
      <c r="J37" s="350">
        <f>F37+H37</f>
        <v>4496243.83</v>
      </c>
      <c r="K37" s="350"/>
      <c r="L37" s="29" t="s">
        <v>25</v>
      </c>
      <c r="M37" s="204" t="s">
        <v>175</v>
      </c>
      <c r="N37" s="180"/>
      <c r="O37" s="226" t="s">
        <v>206</v>
      </c>
      <c r="P37" s="216"/>
      <c r="Q37" s="216"/>
      <c r="R37" s="234" t="s">
        <v>272</v>
      </c>
      <c r="S37" s="179"/>
      <c r="T37" s="179"/>
      <c r="U37" s="222" t="s">
        <v>120</v>
      </c>
      <c r="V37" s="179"/>
      <c r="W37" s="24" t="s">
        <v>90</v>
      </c>
      <c r="X37" s="24" t="s">
        <v>88</v>
      </c>
      <c r="Y37" s="24" t="s">
        <v>88</v>
      </c>
      <c r="Z37" s="24" t="s">
        <v>89</v>
      </c>
      <c r="AA37" s="90"/>
      <c r="AB37" s="24"/>
    </row>
    <row r="38" spans="1:28" ht="105" customHeight="1" x14ac:dyDescent="0.3">
      <c r="A38" s="6"/>
      <c r="B38" s="18" t="s">
        <v>101</v>
      </c>
      <c r="C38" s="315" t="s">
        <v>102</v>
      </c>
      <c r="D38" s="316"/>
      <c r="E38" s="317"/>
      <c r="F38" s="335">
        <v>3008060.66</v>
      </c>
      <c r="G38" s="336"/>
      <c r="H38" s="235">
        <v>334228.96000000002</v>
      </c>
      <c r="I38" s="236"/>
      <c r="J38" s="341">
        <f>F38+H38</f>
        <v>3342289.62</v>
      </c>
      <c r="K38" s="342"/>
      <c r="L38" s="19" t="s">
        <v>25</v>
      </c>
      <c r="M38" s="168" t="s">
        <v>176</v>
      </c>
      <c r="N38" s="169"/>
      <c r="O38" s="318" t="s">
        <v>107</v>
      </c>
      <c r="P38" s="319"/>
      <c r="Q38" s="320"/>
      <c r="R38" s="176" t="s">
        <v>108</v>
      </c>
      <c r="S38" s="177"/>
      <c r="T38" s="178"/>
      <c r="U38" s="163" t="s">
        <v>120</v>
      </c>
      <c r="V38" s="164"/>
      <c r="W38" s="37" t="s">
        <v>91</v>
      </c>
      <c r="X38" s="37" t="s">
        <v>90</v>
      </c>
      <c r="Y38" s="38" t="s">
        <v>88</v>
      </c>
      <c r="Z38" s="38" t="s">
        <v>89</v>
      </c>
      <c r="AA38" s="92" t="s">
        <v>323</v>
      </c>
      <c r="AB38" s="41" t="s">
        <v>324</v>
      </c>
    </row>
    <row r="39" spans="1:28" ht="24.6" customHeight="1" x14ac:dyDescent="0.3">
      <c r="A39" s="4"/>
      <c r="B39" s="4"/>
      <c r="C39" s="231" t="s">
        <v>65</v>
      </c>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3"/>
    </row>
    <row r="40" spans="1:28" s="35" customFormat="1" ht="161.1" customHeight="1" x14ac:dyDescent="0.3">
      <c r="A40" s="5"/>
      <c r="B40" s="40" t="s">
        <v>66</v>
      </c>
      <c r="C40" s="191" t="s">
        <v>68</v>
      </c>
      <c r="D40" s="192"/>
      <c r="E40" s="193"/>
      <c r="F40" s="352">
        <v>899207.94</v>
      </c>
      <c r="G40" s="353"/>
      <c r="H40" s="224">
        <v>99911.99</v>
      </c>
      <c r="I40" s="225"/>
      <c r="J40" s="224">
        <f>F40+H40</f>
        <v>999119.92999999993</v>
      </c>
      <c r="K40" s="225"/>
      <c r="L40" s="76" t="s">
        <v>38</v>
      </c>
      <c r="M40" s="191" t="s">
        <v>128</v>
      </c>
      <c r="N40" s="192"/>
      <c r="O40" s="191" t="s">
        <v>129</v>
      </c>
      <c r="P40" s="192"/>
      <c r="Q40" s="193"/>
      <c r="R40" s="176" t="s">
        <v>301</v>
      </c>
      <c r="S40" s="177"/>
      <c r="T40" s="178"/>
      <c r="U40" s="163" t="s">
        <v>120</v>
      </c>
      <c r="V40" s="164"/>
      <c r="W40" s="34" t="s">
        <v>116</v>
      </c>
      <c r="X40" s="34" t="s">
        <v>93</v>
      </c>
      <c r="Y40" s="41" t="s">
        <v>88</v>
      </c>
      <c r="Z40" s="41" t="s">
        <v>89</v>
      </c>
      <c r="AA40" s="92"/>
      <c r="AB40" s="41"/>
    </row>
    <row r="41" spans="1:28" s="35" customFormat="1" ht="18.600000000000001" customHeight="1" x14ac:dyDescent="0.3">
      <c r="A41" s="5"/>
      <c r="B41" s="40"/>
      <c r="C41" s="197" t="s">
        <v>200</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9"/>
    </row>
    <row r="42" spans="1:28" s="35" customFormat="1" ht="203.25" customHeight="1" x14ac:dyDescent="0.3">
      <c r="A42" s="5"/>
      <c r="B42" s="40" t="s">
        <v>201</v>
      </c>
      <c r="C42" s="191" t="s">
        <v>202</v>
      </c>
      <c r="D42" s="192"/>
      <c r="E42" s="193"/>
      <c r="F42" s="388">
        <v>3201536.06</v>
      </c>
      <c r="G42" s="389"/>
      <c r="H42" s="390">
        <v>355726.25</v>
      </c>
      <c r="I42" s="391"/>
      <c r="J42" s="390">
        <v>3557262.31</v>
      </c>
      <c r="K42" s="391"/>
      <c r="L42" s="19" t="s">
        <v>25</v>
      </c>
      <c r="M42" s="191" t="s">
        <v>203</v>
      </c>
      <c r="N42" s="193"/>
      <c r="O42" s="191" t="s">
        <v>382</v>
      </c>
      <c r="P42" s="192"/>
      <c r="Q42" s="193"/>
      <c r="R42" s="176" t="s">
        <v>205</v>
      </c>
      <c r="S42" s="177"/>
      <c r="T42" s="178"/>
      <c r="U42" s="163" t="s">
        <v>120</v>
      </c>
      <c r="V42" s="164"/>
      <c r="W42" s="34" t="s">
        <v>90</v>
      </c>
      <c r="X42" s="34" t="s">
        <v>90</v>
      </c>
      <c r="Y42" s="34" t="s">
        <v>88</v>
      </c>
      <c r="Z42" s="41" t="s">
        <v>89</v>
      </c>
      <c r="AA42" s="92" t="s">
        <v>383</v>
      </c>
      <c r="AB42" s="102" t="s">
        <v>384</v>
      </c>
    </row>
    <row r="43" spans="1:28" s="35" customFormat="1" ht="21" customHeight="1" x14ac:dyDescent="0.3">
      <c r="A43" s="5"/>
      <c r="B43" s="40"/>
      <c r="C43" s="343" t="s">
        <v>357</v>
      </c>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5"/>
    </row>
    <row r="44" spans="1:28" s="35" customFormat="1" ht="171" customHeight="1" x14ac:dyDescent="0.3">
      <c r="A44" s="5"/>
      <c r="B44" s="40" t="s">
        <v>262</v>
      </c>
      <c r="C44" s="303" t="s">
        <v>286</v>
      </c>
      <c r="D44" s="304"/>
      <c r="E44" s="305"/>
      <c r="F44" s="194">
        <v>8792080</v>
      </c>
      <c r="G44" s="190"/>
      <c r="H44" s="194">
        <v>2198020</v>
      </c>
      <c r="I44" s="190"/>
      <c r="J44" s="194">
        <v>10990100</v>
      </c>
      <c r="K44" s="190"/>
      <c r="L44" s="29" t="s">
        <v>25</v>
      </c>
      <c r="M44" s="195" t="s">
        <v>287</v>
      </c>
      <c r="N44" s="196"/>
      <c r="O44" s="195" t="s">
        <v>288</v>
      </c>
      <c r="P44" s="246"/>
      <c r="Q44" s="196"/>
      <c r="R44" s="153" t="s">
        <v>263</v>
      </c>
      <c r="S44" s="189"/>
      <c r="T44" s="190"/>
      <c r="U44" s="118" t="s">
        <v>120</v>
      </c>
      <c r="V44" s="119"/>
      <c r="W44" s="41" t="s">
        <v>93</v>
      </c>
      <c r="X44" s="41" t="s">
        <v>93</v>
      </c>
      <c r="Y44" s="41" t="s">
        <v>88</v>
      </c>
      <c r="Z44" s="41" t="s">
        <v>93</v>
      </c>
      <c r="AA44" s="92"/>
      <c r="AB44" s="41"/>
    </row>
    <row r="45" spans="1:28" s="35" customFormat="1" ht="21" customHeight="1" x14ac:dyDescent="0.3">
      <c r="A45" s="5"/>
      <c r="B45" s="21"/>
      <c r="C45" s="385" t="s">
        <v>358</v>
      </c>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7"/>
    </row>
    <row r="46" spans="1:28" s="35" customFormat="1" ht="186.9" customHeight="1" x14ac:dyDescent="0.3">
      <c r="A46" s="5"/>
      <c r="B46" s="40" t="s">
        <v>356</v>
      </c>
      <c r="C46" s="195" t="s">
        <v>359</v>
      </c>
      <c r="D46" s="246"/>
      <c r="E46" s="196"/>
      <c r="F46" s="194">
        <v>1540880.19</v>
      </c>
      <c r="G46" s="190"/>
      <c r="H46" s="194">
        <v>171208.91</v>
      </c>
      <c r="I46" s="190"/>
      <c r="J46" s="194">
        <v>1712089.1</v>
      </c>
      <c r="K46" s="190"/>
      <c r="L46" s="73" t="s">
        <v>25</v>
      </c>
      <c r="M46" s="195" t="s">
        <v>360</v>
      </c>
      <c r="N46" s="196"/>
      <c r="O46" s="195" t="s">
        <v>361</v>
      </c>
      <c r="P46" s="246"/>
      <c r="Q46" s="196"/>
      <c r="R46" s="153" t="s">
        <v>362</v>
      </c>
      <c r="S46" s="189"/>
      <c r="T46" s="190"/>
      <c r="U46" s="153" t="s">
        <v>120</v>
      </c>
      <c r="V46" s="154"/>
      <c r="W46" s="41" t="s">
        <v>116</v>
      </c>
      <c r="X46" s="41" t="s">
        <v>93</v>
      </c>
      <c r="Y46" s="41" t="s">
        <v>88</v>
      </c>
      <c r="Z46" s="41" t="s">
        <v>89</v>
      </c>
      <c r="AA46" s="92"/>
      <c r="AB46" s="41"/>
    </row>
    <row r="47" spans="1:28" ht="16.5" customHeight="1" x14ac:dyDescent="0.3">
      <c r="A47" s="3"/>
      <c r="B47" s="3"/>
      <c r="C47" s="298" t="s">
        <v>40</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300"/>
    </row>
    <row r="48" spans="1:28" ht="16.5" customHeight="1" x14ac:dyDescent="0.3">
      <c r="A48" s="3"/>
      <c r="B48" s="3"/>
      <c r="C48" s="298" t="s">
        <v>279</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300"/>
    </row>
    <row r="49" spans="1:28" ht="296.10000000000002" customHeight="1" x14ac:dyDescent="0.3">
      <c r="A49" s="6"/>
      <c r="B49" s="40" t="s">
        <v>280</v>
      </c>
      <c r="C49" s="168" t="s">
        <v>281</v>
      </c>
      <c r="D49" s="170"/>
      <c r="E49" s="169"/>
      <c r="F49" s="184">
        <v>799927.39</v>
      </c>
      <c r="G49" s="185"/>
      <c r="H49" s="184">
        <v>266642.46999999997</v>
      </c>
      <c r="I49" s="185"/>
      <c r="J49" s="184">
        <f>F49+H49</f>
        <v>1066569.8599999999</v>
      </c>
      <c r="K49" s="185"/>
      <c r="L49" s="33" t="s">
        <v>57</v>
      </c>
      <c r="M49" s="168" t="s">
        <v>282</v>
      </c>
      <c r="N49" s="169"/>
      <c r="O49" s="168" t="s">
        <v>283</v>
      </c>
      <c r="P49" s="170"/>
      <c r="Q49" s="169"/>
      <c r="R49" s="176" t="s">
        <v>284</v>
      </c>
      <c r="S49" s="177"/>
      <c r="T49" s="178"/>
      <c r="U49" s="176" t="s">
        <v>120</v>
      </c>
      <c r="V49" s="178"/>
      <c r="W49" s="34" t="s">
        <v>89</v>
      </c>
      <c r="X49" s="34" t="s">
        <v>93</v>
      </c>
      <c r="Y49" s="41" t="s">
        <v>91</v>
      </c>
      <c r="Z49" s="41" t="s">
        <v>89</v>
      </c>
      <c r="AA49" s="92"/>
      <c r="AB49" s="41"/>
    </row>
    <row r="50" spans="1:28" ht="16.5" customHeight="1" x14ac:dyDescent="0.3">
      <c r="A50" s="3"/>
      <c r="B50" s="3"/>
      <c r="C50" s="298" t="s">
        <v>41</v>
      </c>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300"/>
    </row>
    <row r="51" spans="1:28" ht="81.900000000000006" customHeight="1" x14ac:dyDescent="0.3">
      <c r="A51" s="6"/>
      <c r="B51" s="21" t="s">
        <v>43</v>
      </c>
      <c r="C51" s="306" t="s">
        <v>42</v>
      </c>
      <c r="D51" s="307"/>
      <c r="E51" s="308"/>
      <c r="F51" s="244">
        <v>285000</v>
      </c>
      <c r="G51" s="245"/>
      <c r="H51" s="244">
        <v>95000</v>
      </c>
      <c r="I51" s="245"/>
      <c r="J51" s="244">
        <f>F51+H51</f>
        <v>380000</v>
      </c>
      <c r="K51" s="245"/>
      <c r="L51" s="33" t="s">
        <v>57</v>
      </c>
      <c r="M51" s="168" t="s">
        <v>170</v>
      </c>
      <c r="N51" s="169"/>
      <c r="O51" s="168" t="s">
        <v>109</v>
      </c>
      <c r="P51" s="170"/>
      <c r="Q51" s="169"/>
      <c r="R51" s="176" t="s">
        <v>110</v>
      </c>
      <c r="S51" s="177"/>
      <c r="T51" s="178"/>
      <c r="U51" s="163" t="s">
        <v>120</v>
      </c>
      <c r="V51" s="164"/>
      <c r="W51" s="37" t="s">
        <v>95</v>
      </c>
      <c r="X51" s="37" t="s">
        <v>93</v>
      </c>
      <c r="Y51" s="38" t="s">
        <v>96</v>
      </c>
      <c r="Z51" s="38" t="s">
        <v>89</v>
      </c>
      <c r="AA51" s="91"/>
      <c r="AB51" s="38"/>
    </row>
    <row r="52" spans="1:28" ht="24.75" customHeight="1" x14ac:dyDescent="0.3">
      <c r="A52" s="3"/>
      <c r="B52" s="3"/>
      <c r="C52" s="338" t="s">
        <v>69</v>
      </c>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40"/>
    </row>
    <row r="53" spans="1:28" s="35" customFormat="1" ht="71.849999999999994" customHeight="1" x14ac:dyDescent="0.3">
      <c r="A53" s="43"/>
      <c r="B53" s="40" t="s">
        <v>70</v>
      </c>
      <c r="C53" s="150" t="s">
        <v>71</v>
      </c>
      <c r="D53" s="151"/>
      <c r="E53" s="152"/>
      <c r="F53" s="184">
        <v>70000</v>
      </c>
      <c r="G53" s="185"/>
      <c r="H53" s="184">
        <v>23333.33</v>
      </c>
      <c r="I53" s="185"/>
      <c r="J53" s="184">
        <f>F53+H53</f>
        <v>93333.33</v>
      </c>
      <c r="K53" s="185"/>
      <c r="L53" s="73" t="s">
        <v>37</v>
      </c>
      <c r="M53" s="150" t="s">
        <v>177</v>
      </c>
      <c r="N53" s="152"/>
      <c r="O53" s="295" t="s">
        <v>132</v>
      </c>
      <c r="P53" s="296"/>
      <c r="Q53" s="297"/>
      <c r="R53" s="153" t="s">
        <v>106</v>
      </c>
      <c r="S53" s="166"/>
      <c r="T53" s="154"/>
      <c r="U53" s="153" t="s">
        <v>155</v>
      </c>
      <c r="V53" s="154"/>
      <c r="W53" s="41" t="s">
        <v>88</v>
      </c>
      <c r="X53" s="41" t="s">
        <v>89</v>
      </c>
      <c r="Y53" s="41" t="s">
        <v>91</v>
      </c>
      <c r="Z53" s="41" t="s">
        <v>89</v>
      </c>
      <c r="AA53" s="98" t="s">
        <v>311</v>
      </c>
      <c r="AB53" s="41"/>
    </row>
    <row r="54" spans="1:28" s="35" customFormat="1" ht="90.75" customHeight="1" x14ac:dyDescent="0.3">
      <c r="A54" s="57"/>
      <c r="B54" s="73" t="s">
        <v>343</v>
      </c>
      <c r="C54" s="132" t="s">
        <v>344</v>
      </c>
      <c r="D54" s="246"/>
      <c r="E54" s="196"/>
      <c r="F54" s="247">
        <v>109657.06</v>
      </c>
      <c r="G54" s="248"/>
      <c r="H54" s="249">
        <v>36552.36</v>
      </c>
      <c r="I54" s="250"/>
      <c r="J54" s="251">
        <f>+F54+H54</f>
        <v>146209.41999999998</v>
      </c>
      <c r="K54" s="250"/>
      <c r="L54" s="33" t="s">
        <v>33</v>
      </c>
      <c r="M54" s="150" t="s">
        <v>345</v>
      </c>
      <c r="N54" s="196"/>
      <c r="O54" s="150" t="s">
        <v>348</v>
      </c>
      <c r="P54" s="246"/>
      <c r="Q54" s="196"/>
      <c r="R54" s="150" t="s">
        <v>346</v>
      </c>
      <c r="S54" s="246"/>
      <c r="T54" s="196"/>
      <c r="U54" s="153" t="s">
        <v>347</v>
      </c>
      <c r="V54" s="190"/>
      <c r="W54" s="54" t="s">
        <v>88</v>
      </c>
      <c r="X54" s="54" t="s">
        <v>89</v>
      </c>
      <c r="Y54" s="54" t="s">
        <v>91</v>
      </c>
      <c r="Z54" s="54" t="s">
        <v>89</v>
      </c>
      <c r="AA54" s="54"/>
      <c r="AB54" s="54"/>
    </row>
    <row r="55" spans="1:28" ht="18.600000000000001" customHeight="1" x14ac:dyDescent="0.3">
      <c r="A55" s="3"/>
      <c r="B55" s="3"/>
      <c r="C55" s="231" t="s">
        <v>72</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3"/>
    </row>
    <row r="56" spans="1:28" customFormat="1" ht="170.1" customHeight="1" x14ac:dyDescent="0.3">
      <c r="A56" s="43"/>
      <c r="B56" s="40" t="s">
        <v>73</v>
      </c>
      <c r="C56" s="168" t="s">
        <v>74</v>
      </c>
      <c r="D56" s="170"/>
      <c r="E56" s="169"/>
      <c r="F56" s="279">
        <v>969455.26</v>
      </c>
      <c r="G56" s="280"/>
      <c r="H56" s="279">
        <v>323151.75</v>
      </c>
      <c r="I56" s="280"/>
      <c r="J56" s="279">
        <f>F56+H56</f>
        <v>1292607.01</v>
      </c>
      <c r="K56" s="280"/>
      <c r="L56" s="44" t="s">
        <v>33</v>
      </c>
      <c r="M56" s="168" t="s">
        <v>165</v>
      </c>
      <c r="N56" s="169"/>
      <c r="O56" s="168" t="s">
        <v>166</v>
      </c>
      <c r="P56" s="170"/>
      <c r="Q56" s="169"/>
      <c r="R56" s="176" t="s">
        <v>207</v>
      </c>
      <c r="S56" s="177"/>
      <c r="T56" s="178"/>
      <c r="U56" s="176" t="s">
        <v>185</v>
      </c>
      <c r="V56" s="178"/>
      <c r="W56" s="34" t="s">
        <v>164</v>
      </c>
      <c r="X56" s="34" t="s">
        <v>95</v>
      </c>
      <c r="Y56" s="34" t="s">
        <v>91</v>
      </c>
      <c r="Z56" s="34" t="s">
        <v>89</v>
      </c>
      <c r="AA56" s="94"/>
      <c r="AB56" s="41"/>
    </row>
    <row r="57" spans="1:28" customFormat="1" ht="132.9" customHeight="1" x14ac:dyDescent="0.3">
      <c r="A57" s="82"/>
      <c r="B57" s="40" t="s">
        <v>302</v>
      </c>
      <c r="C57" s="168" t="s">
        <v>303</v>
      </c>
      <c r="D57" s="170"/>
      <c r="E57" s="169"/>
      <c r="F57" s="279">
        <v>1409442.99</v>
      </c>
      <c r="G57" s="280"/>
      <c r="H57" s="279">
        <v>469814.33</v>
      </c>
      <c r="I57" s="280"/>
      <c r="J57" s="279">
        <f>F57+H57</f>
        <v>1879257.32</v>
      </c>
      <c r="K57" s="280"/>
      <c r="L57" s="44" t="s">
        <v>33</v>
      </c>
      <c r="M57" s="168" t="s">
        <v>309</v>
      </c>
      <c r="N57" s="169"/>
      <c r="O57" s="168" t="s">
        <v>304</v>
      </c>
      <c r="P57" s="170"/>
      <c r="Q57" s="169"/>
      <c r="R57" s="176" t="s">
        <v>305</v>
      </c>
      <c r="S57" s="177"/>
      <c r="T57" s="178"/>
      <c r="U57" s="176" t="s">
        <v>185</v>
      </c>
      <c r="V57" s="178"/>
      <c r="W57" s="34" t="s">
        <v>164</v>
      </c>
      <c r="X57" s="34" t="s">
        <v>95</v>
      </c>
      <c r="Y57" s="34" t="s">
        <v>96</v>
      </c>
      <c r="Z57" s="34" t="s">
        <v>89</v>
      </c>
      <c r="AA57" s="92"/>
      <c r="AB57" s="41"/>
    </row>
    <row r="58" spans="1:28" ht="16.5" customHeight="1" x14ac:dyDescent="0.3">
      <c r="A58" s="25"/>
      <c r="B58" s="83"/>
      <c r="C58" s="181" t="s">
        <v>6</v>
      </c>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3"/>
    </row>
    <row r="59" spans="1:28" ht="285.89999999999998" customHeight="1" x14ac:dyDescent="0.3">
      <c r="A59" s="26"/>
      <c r="B59" s="60" t="s">
        <v>212</v>
      </c>
      <c r="C59" s="121" t="s">
        <v>213</v>
      </c>
      <c r="D59" s="122"/>
      <c r="E59" s="123"/>
      <c r="F59" s="130">
        <v>2007378.25</v>
      </c>
      <c r="G59" s="131"/>
      <c r="H59" s="130">
        <v>0</v>
      </c>
      <c r="I59" s="131"/>
      <c r="J59" s="130">
        <v>2007378.25</v>
      </c>
      <c r="K59" s="131"/>
      <c r="L59" s="29" t="s">
        <v>33</v>
      </c>
      <c r="M59" s="121" t="s">
        <v>217</v>
      </c>
      <c r="N59" s="123"/>
      <c r="O59" s="121" t="s">
        <v>327</v>
      </c>
      <c r="P59" s="122"/>
      <c r="Q59" s="123"/>
      <c r="R59" s="213" t="s">
        <v>214</v>
      </c>
      <c r="S59" s="214"/>
      <c r="T59" s="215"/>
      <c r="U59" s="213" t="s">
        <v>215</v>
      </c>
      <c r="V59" s="215"/>
      <c r="W59" s="24" t="s">
        <v>216</v>
      </c>
      <c r="X59" s="24" t="s">
        <v>91</v>
      </c>
      <c r="Y59" s="24" t="s">
        <v>93</v>
      </c>
      <c r="Z59" s="24" t="s">
        <v>89</v>
      </c>
      <c r="AA59" s="90"/>
      <c r="AB59" s="24"/>
    </row>
    <row r="60" spans="1:28" s="35" customFormat="1" ht="119.1" customHeight="1" x14ac:dyDescent="0.3">
      <c r="A60" s="6"/>
      <c r="B60" s="45" t="s">
        <v>48</v>
      </c>
      <c r="C60" s="132" t="s">
        <v>49</v>
      </c>
      <c r="D60" s="134"/>
      <c r="E60" s="133"/>
      <c r="F60" s="130">
        <v>400000</v>
      </c>
      <c r="G60" s="131"/>
      <c r="H60" s="130">
        <v>0</v>
      </c>
      <c r="I60" s="131"/>
      <c r="J60" s="130">
        <f>F60+H60</f>
        <v>400000</v>
      </c>
      <c r="K60" s="131"/>
      <c r="L60" s="44" t="s">
        <v>33</v>
      </c>
      <c r="M60" s="150" t="s">
        <v>178</v>
      </c>
      <c r="N60" s="152"/>
      <c r="O60" s="150" t="s">
        <v>134</v>
      </c>
      <c r="P60" s="151"/>
      <c r="Q60" s="152"/>
      <c r="R60" s="153" t="s">
        <v>133</v>
      </c>
      <c r="S60" s="166"/>
      <c r="T60" s="154"/>
      <c r="U60" s="153" t="s">
        <v>151</v>
      </c>
      <c r="V60" s="154"/>
      <c r="W60" s="41" t="s">
        <v>92</v>
      </c>
      <c r="X60" s="41" t="s">
        <v>91</v>
      </c>
      <c r="Y60" s="41" t="s">
        <v>93</v>
      </c>
      <c r="Z60" s="41" t="s">
        <v>89</v>
      </c>
      <c r="AA60" s="92"/>
      <c r="AB60" s="41"/>
    </row>
    <row r="61" spans="1:28" ht="93.6" customHeight="1" x14ac:dyDescent="0.3">
      <c r="A61" s="6"/>
      <c r="B61" s="31" t="s">
        <v>47</v>
      </c>
      <c r="C61" s="121" t="s">
        <v>28</v>
      </c>
      <c r="D61" s="122"/>
      <c r="E61" s="123"/>
      <c r="F61" s="128">
        <v>205000</v>
      </c>
      <c r="G61" s="129"/>
      <c r="H61" s="301">
        <v>0</v>
      </c>
      <c r="I61" s="302"/>
      <c r="J61" s="128">
        <f>F61+H61</f>
        <v>205000</v>
      </c>
      <c r="K61" s="129"/>
      <c r="L61" s="19" t="s">
        <v>33</v>
      </c>
      <c r="M61" s="124" t="s">
        <v>94</v>
      </c>
      <c r="N61" s="125"/>
      <c r="O61" s="150" t="s">
        <v>111</v>
      </c>
      <c r="P61" s="151"/>
      <c r="Q61" s="152"/>
      <c r="R61" s="153" t="s">
        <v>270</v>
      </c>
      <c r="S61" s="166"/>
      <c r="T61" s="154"/>
      <c r="U61" s="118" t="s">
        <v>150</v>
      </c>
      <c r="V61" s="119"/>
      <c r="W61" s="38" t="s">
        <v>92</v>
      </c>
      <c r="X61" s="38" t="s">
        <v>88</v>
      </c>
      <c r="Y61" s="38" t="s">
        <v>93</v>
      </c>
      <c r="Z61" s="38" t="s">
        <v>89</v>
      </c>
      <c r="AA61" s="91"/>
      <c r="AB61" s="38"/>
    </row>
    <row r="62" spans="1:28" ht="16.5" customHeight="1" x14ac:dyDescent="0.3">
      <c r="A62" s="3"/>
      <c r="B62" s="72"/>
      <c r="C62" s="298" t="s">
        <v>50</v>
      </c>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300"/>
    </row>
    <row r="63" spans="1:28" ht="136.35" customHeight="1" x14ac:dyDescent="0.3">
      <c r="A63" s="6"/>
      <c r="B63" s="77" t="s">
        <v>52</v>
      </c>
      <c r="C63" s="278" t="s">
        <v>51</v>
      </c>
      <c r="D63" s="278"/>
      <c r="E63" s="278"/>
      <c r="F63" s="138">
        <v>297233.90000000002</v>
      </c>
      <c r="G63" s="138"/>
      <c r="H63" s="138">
        <v>0</v>
      </c>
      <c r="I63" s="138"/>
      <c r="J63" s="138">
        <f>F63+H63</f>
        <v>297233.90000000002</v>
      </c>
      <c r="K63" s="138"/>
      <c r="L63" s="29" t="s">
        <v>25</v>
      </c>
      <c r="M63" s="180" t="s">
        <v>112</v>
      </c>
      <c r="N63" s="180"/>
      <c r="O63" s="294" t="s">
        <v>114</v>
      </c>
      <c r="P63" s="294"/>
      <c r="Q63" s="294"/>
      <c r="R63" s="179" t="s">
        <v>113</v>
      </c>
      <c r="S63" s="179"/>
      <c r="T63" s="179"/>
      <c r="U63" s="165" t="s">
        <v>120</v>
      </c>
      <c r="V63" s="165"/>
      <c r="W63" s="38" t="s">
        <v>92</v>
      </c>
      <c r="X63" s="38" t="s">
        <v>90</v>
      </c>
      <c r="Y63" s="38" t="s">
        <v>93</v>
      </c>
      <c r="Z63" s="38" t="s">
        <v>89</v>
      </c>
      <c r="AA63" s="95">
        <v>45485</v>
      </c>
      <c r="AB63" s="85" t="s">
        <v>313</v>
      </c>
    </row>
    <row r="64" spans="1:28" ht="16.5" customHeight="1" x14ac:dyDescent="0.3">
      <c r="A64" s="27"/>
      <c r="B64" s="10"/>
      <c r="C64" s="206" t="s">
        <v>29</v>
      </c>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8"/>
    </row>
    <row r="65" spans="1:28" ht="150.75" customHeight="1" x14ac:dyDescent="0.3">
      <c r="A65" s="12"/>
      <c r="B65" s="71" t="s">
        <v>53</v>
      </c>
      <c r="C65" s="200" t="s">
        <v>54</v>
      </c>
      <c r="D65" s="200"/>
      <c r="E65" s="200"/>
      <c r="F65" s="228">
        <v>151680.78</v>
      </c>
      <c r="G65" s="228"/>
      <c r="H65" s="138">
        <v>0</v>
      </c>
      <c r="I65" s="138"/>
      <c r="J65" s="228">
        <f>F65</f>
        <v>151680.78</v>
      </c>
      <c r="K65" s="230"/>
      <c r="L65" s="18" t="s">
        <v>25</v>
      </c>
      <c r="M65" s="180" t="s">
        <v>179</v>
      </c>
      <c r="N65" s="180"/>
      <c r="O65" s="180" t="s">
        <v>335</v>
      </c>
      <c r="P65" s="180"/>
      <c r="Q65" s="180"/>
      <c r="R65" s="179" t="s">
        <v>246</v>
      </c>
      <c r="S65" s="179"/>
      <c r="T65" s="179"/>
      <c r="U65" s="165" t="s">
        <v>120</v>
      </c>
      <c r="V65" s="165"/>
      <c r="W65" s="38" t="s">
        <v>92</v>
      </c>
      <c r="X65" s="38" t="s">
        <v>88</v>
      </c>
      <c r="Y65" s="38" t="s">
        <v>93</v>
      </c>
      <c r="Z65" s="38" t="s">
        <v>89</v>
      </c>
      <c r="AA65" s="91" t="s">
        <v>333</v>
      </c>
      <c r="AB65" s="100" t="s">
        <v>336</v>
      </c>
    </row>
    <row r="66" spans="1:28" ht="301.5" customHeight="1" x14ac:dyDescent="0.3">
      <c r="A66" s="12"/>
      <c r="B66" s="101" t="s">
        <v>363</v>
      </c>
      <c r="C66" s="135" t="s">
        <v>364</v>
      </c>
      <c r="D66" s="136"/>
      <c r="E66" s="137"/>
      <c r="F66" s="130">
        <v>295000</v>
      </c>
      <c r="G66" s="131"/>
      <c r="H66" s="130">
        <v>0</v>
      </c>
      <c r="I66" s="131"/>
      <c r="J66" s="130">
        <v>295000</v>
      </c>
      <c r="K66" s="131"/>
      <c r="L66" s="76" t="s">
        <v>25</v>
      </c>
      <c r="M66" s="150" t="s">
        <v>365</v>
      </c>
      <c r="N66" s="152"/>
      <c r="O66" s="150" t="s">
        <v>366</v>
      </c>
      <c r="P66" s="151"/>
      <c r="Q66" s="152"/>
      <c r="R66" s="153" t="s">
        <v>367</v>
      </c>
      <c r="S66" s="166"/>
      <c r="T66" s="154"/>
      <c r="U66" s="153" t="s">
        <v>120</v>
      </c>
      <c r="V66" s="154"/>
      <c r="W66" s="34" t="s">
        <v>92</v>
      </c>
      <c r="X66" s="34" t="s">
        <v>88</v>
      </c>
      <c r="Y66" s="34" t="s">
        <v>93</v>
      </c>
      <c r="Z66" s="41" t="s">
        <v>89</v>
      </c>
      <c r="AA66" s="92"/>
      <c r="AB66" s="100"/>
    </row>
    <row r="67" spans="1:28" ht="108" customHeight="1" x14ac:dyDescent="0.3">
      <c r="A67" s="12"/>
      <c r="B67" s="18" t="s">
        <v>27</v>
      </c>
      <c r="C67" s="121" t="s">
        <v>28</v>
      </c>
      <c r="D67" s="246"/>
      <c r="E67" s="196"/>
      <c r="F67" s="130">
        <v>615000</v>
      </c>
      <c r="G67" s="190"/>
      <c r="H67" s="128">
        <v>0</v>
      </c>
      <c r="I67" s="190"/>
      <c r="J67" s="130">
        <v>615000</v>
      </c>
      <c r="K67" s="190"/>
      <c r="L67" s="22" t="s">
        <v>36</v>
      </c>
      <c r="M67" s="150" t="s">
        <v>180</v>
      </c>
      <c r="N67" s="196"/>
      <c r="O67" s="150" t="s">
        <v>253</v>
      </c>
      <c r="P67" s="246"/>
      <c r="Q67" s="196"/>
      <c r="R67" s="153" t="s">
        <v>254</v>
      </c>
      <c r="S67" s="189"/>
      <c r="T67" s="190"/>
      <c r="U67" s="118" t="s">
        <v>120</v>
      </c>
      <c r="V67" s="190"/>
      <c r="W67" s="37" t="s">
        <v>92</v>
      </c>
      <c r="X67" s="37" t="s">
        <v>88</v>
      </c>
      <c r="Y67" s="37" t="s">
        <v>93</v>
      </c>
      <c r="Z67" s="38" t="s">
        <v>89</v>
      </c>
      <c r="AA67" s="91"/>
      <c r="AB67" s="100"/>
    </row>
    <row r="68" spans="1:28" ht="217.5" customHeight="1" x14ac:dyDescent="0.3">
      <c r="A68" s="6"/>
      <c r="B68" s="33" t="s">
        <v>350</v>
      </c>
      <c r="C68" s="285" t="s">
        <v>351</v>
      </c>
      <c r="D68" s="285"/>
      <c r="E68" s="285"/>
      <c r="F68" s="286">
        <v>718990.24</v>
      </c>
      <c r="G68" s="286"/>
      <c r="H68" s="286">
        <v>0</v>
      </c>
      <c r="I68" s="286"/>
      <c r="J68" s="286">
        <f>F68</f>
        <v>718990.24</v>
      </c>
      <c r="K68" s="351"/>
      <c r="L68" s="76" t="s">
        <v>36</v>
      </c>
      <c r="M68" s="374" t="s">
        <v>352</v>
      </c>
      <c r="N68" s="375"/>
      <c r="O68" s="168" t="s">
        <v>354</v>
      </c>
      <c r="P68" s="170"/>
      <c r="Q68" s="169"/>
      <c r="R68" s="176" t="s">
        <v>353</v>
      </c>
      <c r="S68" s="177"/>
      <c r="T68" s="178"/>
      <c r="U68" s="176" t="s">
        <v>120</v>
      </c>
      <c r="V68" s="178"/>
      <c r="W68" s="112" t="s">
        <v>92</v>
      </c>
      <c r="X68" s="112" t="s">
        <v>90</v>
      </c>
      <c r="Y68" s="112" t="s">
        <v>93</v>
      </c>
      <c r="Z68" s="113" t="s">
        <v>89</v>
      </c>
      <c r="AA68" s="38"/>
      <c r="AB68" s="38"/>
    </row>
    <row r="69" spans="1:28" ht="69" customHeight="1" x14ac:dyDescent="0.3">
      <c r="A69" s="114"/>
      <c r="B69" s="18" t="s">
        <v>392</v>
      </c>
      <c r="C69" s="121" t="s">
        <v>393</v>
      </c>
      <c r="D69" s="122"/>
      <c r="E69" s="123"/>
      <c r="F69" s="128">
        <v>585076</v>
      </c>
      <c r="G69" s="129"/>
      <c r="H69" s="128">
        <v>0</v>
      </c>
      <c r="I69" s="129"/>
      <c r="J69" s="128">
        <f>+F69</f>
        <v>585076</v>
      </c>
      <c r="K69" s="129"/>
      <c r="L69" s="115" t="s">
        <v>394</v>
      </c>
      <c r="M69" s="292" t="s">
        <v>395</v>
      </c>
      <c r="N69" s="293"/>
      <c r="O69" s="124" t="s">
        <v>396</v>
      </c>
      <c r="P69" s="261"/>
      <c r="Q69" s="125"/>
      <c r="R69" s="118" t="s">
        <v>397</v>
      </c>
      <c r="S69" s="120"/>
      <c r="T69" s="119"/>
      <c r="U69" s="118" t="s">
        <v>120</v>
      </c>
      <c r="V69" s="119"/>
      <c r="W69" s="116" t="s">
        <v>92</v>
      </c>
      <c r="X69" s="116" t="s">
        <v>88</v>
      </c>
      <c r="Y69" s="116" t="s">
        <v>93</v>
      </c>
      <c r="Z69" s="117" t="s">
        <v>89</v>
      </c>
      <c r="AA69" s="38"/>
      <c r="AB69" s="38"/>
    </row>
    <row r="70" spans="1:28" ht="16.5" customHeight="1" x14ac:dyDescent="0.3">
      <c r="A70" s="27"/>
      <c r="B70" s="9"/>
      <c r="C70" s="281" t="s">
        <v>31</v>
      </c>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row>
    <row r="71" spans="1:28" ht="93.6" customHeight="1" x14ac:dyDescent="0.3">
      <c r="A71" s="12"/>
      <c r="B71" s="55" t="s">
        <v>32</v>
      </c>
      <c r="C71" s="282" t="s">
        <v>34</v>
      </c>
      <c r="D71" s="283"/>
      <c r="E71" s="284"/>
      <c r="F71" s="288">
        <v>210000</v>
      </c>
      <c r="G71" s="289"/>
      <c r="H71" s="290">
        <v>0</v>
      </c>
      <c r="I71" s="291"/>
      <c r="J71" s="288">
        <f>F71</f>
        <v>210000</v>
      </c>
      <c r="K71" s="373"/>
      <c r="L71" s="44" t="s">
        <v>33</v>
      </c>
      <c r="M71" s="168" t="s">
        <v>181</v>
      </c>
      <c r="N71" s="169"/>
      <c r="O71" s="168" t="s">
        <v>162</v>
      </c>
      <c r="P71" s="170"/>
      <c r="Q71" s="169"/>
      <c r="R71" s="176" t="s">
        <v>163</v>
      </c>
      <c r="S71" s="177"/>
      <c r="T71" s="178"/>
      <c r="U71" s="176" t="s">
        <v>152</v>
      </c>
      <c r="V71" s="178"/>
      <c r="W71" s="34" t="s">
        <v>92</v>
      </c>
      <c r="X71" s="34" t="s">
        <v>89</v>
      </c>
      <c r="Y71" s="34" t="s">
        <v>96</v>
      </c>
      <c r="Z71" s="34" t="s">
        <v>161</v>
      </c>
      <c r="AA71" s="41"/>
      <c r="AB71" s="41"/>
    </row>
    <row r="72" spans="1:28" ht="104.4" customHeight="1" x14ac:dyDescent="0.3">
      <c r="A72" s="13"/>
      <c r="B72" s="18" t="s">
        <v>55</v>
      </c>
      <c r="C72" s="121" t="s">
        <v>56</v>
      </c>
      <c r="D72" s="122"/>
      <c r="E72" s="337"/>
      <c r="F72" s="276">
        <v>37880.31</v>
      </c>
      <c r="G72" s="277"/>
      <c r="H72" s="171">
        <v>0</v>
      </c>
      <c r="I72" s="172"/>
      <c r="J72" s="276">
        <f>F72</f>
        <v>37880.31</v>
      </c>
      <c r="K72" s="277"/>
      <c r="L72" s="62" t="s">
        <v>25</v>
      </c>
      <c r="M72" s="132" t="s">
        <v>122</v>
      </c>
      <c r="N72" s="133"/>
      <c r="O72" s="150" t="s">
        <v>115</v>
      </c>
      <c r="P72" s="151"/>
      <c r="Q72" s="152"/>
      <c r="R72" s="153" t="s">
        <v>381</v>
      </c>
      <c r="S72" s="166"/>
      <c r="T72" s="154"/>
      <c r="U72" s="118" t="s">
        <v>120</v>
      </c>
      <c r="V72" s="119"/>
      <c r="W72" s="38" t="s">
        <v>92</v>
      </c>
      <c r="X72" s="38" t="s">
        <v>89</v>
      </c>
      <c r="Y72" s="38" t="s">
        <v>93</v>
      </c>
      <c r="Z72" s="38" t="s">
        <v>89</v>
      </c>
      <c r="AA72" s="38"/>
      <c r="AB72" s="38"/>
    </row>
    <row r="73" spans="1:28" ht="135.9" customHeight="1" x14ac:dyDescent="0.3">
      <c r="A73" s="13"/>
      <c r="B73" s="18" t="s">
        <v>229</v>
      </c>
      <c r="C73" s="369" t="s">
        <v>230</v>
      </c>
      <c r="D73" s="370"/>
      <c r="E73" s="370"/>
      <c r="F73" s="173">
        <v>459885.71</v>
      </c>
      <c r="G73" s="174"/>
      <c r="H73" s="171">
        <v>0</v>
      </c>
      <c r="I73" s="172"/>
      <c r="J73" s="173">
        <v>459885.71</v>
      </c>
      <c r="K73" s="174"/>
      <c r="L73" s="87" t="s">
        <v>67</v>
      </c>
      <c r="M73" s="366" t="s">
        <v>231</v>
      </c>
      <c r="N73" s="367"/>
      <c r="O73" s="157" t="s">
        <v>233</v>
      </c>
      <c r="P73" s="361"/>
      <c r="Q73" s="362"/>
      <c r="R73" s="155" t="s">
        <v>232</v>
      </c>
      <c r="S73" s="363"/>
      <c r="T73" s="156"/>
      <c r="U73" s="364" t="s">
        <v>120</v>
      </c>
      <c r="V73" s="365"/>
      <c r="W73" s="88" t="s">
        <v>92</v>
      </c>
      <c r="X73" s="88" t="s">
        <v>89</v>
      </c>
      <c r="Y73" s="88" t="s">
        <v>93</v>
      </c>
      <c r="Z73" s="88" t="s">
        <v>89</v>
      </c>
      <c r="AA73" s="88"/>
      <c r="AB73" s="38"/>
    </row>
    <row r="74" spans="1:28" ht="16.5" customHeight="1" x14ac:dyDescent="0.3">
      <c r="A74" s="26"/>
      <c r="B74" s="17"/>
      <c r="C74" s="368" t="s">
        <v>75</v>
      </c>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row>
    <row r="75" spans="1:28" customFormat="1" ht="143.1" customHeight="1" x14ac:dyDescent="0.3">
      <c r="A75" s="43"/>
      <c r="B75" s="47" t="s">
        <v>14</v>
      </c>
      <c r="C75" s="376" t="s">
        <v>7</v>
      </c>
      <c r="D75" s="377"/>
      <c r="E75" s="377"/>
      <c r="F75" s="274">
        <v>9374215.9399999995</v>
      </c>
      <c r="G75" s="274"/>
      <c r="H75" s="167">
        <f>0</f>
        <v>0</v>
      </c>
      <c r="I75" s="167"/>
      <c r="J75" s="274">
        <f t="shared" ref="J75:J79" si="0">SUM(F75:I75)</f>
        <v>9374215.9399999995</v>
      </c>
      <c r="K75" s="275"/>
      <c r="L75" s="44" t="s">
        <v>33</v>
      </c>
      <c r="M75" s="150" t="s">
        <v>182</v>
      </c>
      <c r="N75" s="152"/>
      <c r="O75" s="150" t="s">
        <v>142</v>
      </c>
      <c r="P75" s="151"/>
      <c r="Q75" s="152"/>
      <c r="R75" s="153" t="s">
        <v>144</v>
      </c>
      <c r="S75" s="166"/>
      <c r="T75" s="154"/>
      <c r="U75" s="176" t="s">
        <v>152</v>
      </c>
      <c r="V75" s="178"/>
      <c r="W75" s="54" t="s">
        <v>92</v>
      </c>
      <c r="X75" s="54" t="s">
        <v>90</v>
      </c>
      <c r="Y75" s="54" t="s">
        <v>93</v>
      </c>
      <c r="Z75" s="54" t="s">
        <v>89</v>
      </c>
      <c r="AA75" s="85">
        <v>45532</v>
      </c>
      <c r="AB75" s="85"/>
    </row>
    <row r="76" spans="1:28" ht="105.6" customHeight="1" x14ac:dyDescent="0.3">
      <c r="A76" s="6"/>
      <c r="B76" s="47" t="s">
        <v>15</v>
      </c>
      <c r="C76" s="253" t="s">
        <v>9</v>
      </c>
      <c r="D76" s="287"/>
      <c r="E76" s="287"/>
      <c r="F76" s="162" t="s">
        <v>398</v>
      </c>
      <c r="G76" s="162"/>
      <c r="H76" s="175">
        <f>0</f>
        <v>0</v>
      </c>
      <c r="I76" s="175"/>
      <c r="J76" s="162">
        <v>26829345.68</v>
      </c>
      <c r="K76" s="148"/>
      <c r="L76" s="33" t="s">
        <v>25</v>
      </c>
      <c r="M76" s="150" t="s">
        <v>145</v>
      </c>
      <c r="N76" s="152"/>
      <c r="O76" s="150" t="s">
        <v>146</v>
      </c>
      <c r="P76" s="151"/>
      <c r="Q76" s="152"/>
      <c r="R76" s="150" t="s">
        <v>144</v>
      </c>
      <c r="S76" s="151"/>
      <c r="T76" s="152"/>
      <c r="U76" s="153" t="s">
        <v>120</v>
      </c>
      <c r="V76" s="154"/>
      <c r="W76" s="54" t="s">
        <v>92</v>
      </c>
      <c r="X76" s="54" t="s">
        <v>90</v>
      </c>
      <c r="Y76" s="54" t="s">
        <v>93</v>
      </c>
      <c r="Z76" s="54" t="s">
        <v>89</v>
      </c>
      <c r="AA76" s="54"/>
      <c r="AB76" s="54"/>
    </row>
    <row r="77" spans="1:28" ht="185.85" customHeight="1" x14ac:dyDescent="0.3">
      <c r="A77" s="6"/>
      <c r="B77" s="47" t="s">
        <v>16</v>
      </c>
      <c r="C77" s="253" t="s">
        <v>10</v>
      </c>
      <c r="D77" s="253"/>
      <c r="E77" s="253"/>
      <c r="F77" s="148">
        <v>19320942</v>
      </c>
      <c r="G77" s="149"/>
      <c r="H77" s="175">
        <f>0</f>
        <v>0</v>
      </c>
      <c r="I77" s="175"/>
      <c r="J77" s="148">
        <f t="shared" si="0"/>
        <v>19320942</v>
      </c>
      <c r="K77" s="273"/>
      <c r="L77" s="33" t="s">
        <v>67</v>
      </c>
      <c r="M77" s="150" t="s">
        <v>183</v>
      </c>
      <c r="N77" s="152"/>
      <c r="O77" s="150" t="s">
        <v>156</v>
      </c>
      <c r="P77" s="151"/>
      <c r="Q77" s="152"/>
      <c r="R77" s="150" t="s">
        <v>144</v>
      </c>
      <c r="S77" s="151"/>
      <c r="T77" s="152"/>
      <c r="U77" s="153" t="s">
        <v>120</v>
      </c>
      <c r="V77" s="154"/>
      <c r="W77" s="54" t="s">
        <v>92</v>
      </c>
      <c r="X77" s="54" t="s">
        <v>90</v>
      </c>
      <c r="Y77" s="54" t="s">
        <v>93</v>
      </c>
      <c r="Z77" s="54" t="s">
        <v>89</v>
      </c>
      <c r="AA77" s="85">
        <v>45411</v>
      </c>
      <c r="AB77" s="99" t="s">
        <v>314</v>
      </c>
    </row>
    <row r="78" spans="1:28" ht="105" customHeight="1" x14ac:dyDescent="0.3">
      <c r="A78" s="28"/>
      <c r="B78" s="47" t="s">
        <v>17</v>
      </c>
      <c r="C78" s="253" t="s">
        <v>11</v>
      </c>
      <c r="D78" s="253"/>
      <c r="E78" s="253"/>
      <c r="F78" s="148">
        <v>24937</v>
      </c>
      <c r="G78" s="149"/>
      <c r="H78" s="175">
        <f>0</f>
        <v>0</v>
      </c>
      <c r="I78" s="175"/>
      <c r="J78" s="148">
        <f t="shared" si="0"/>
        <v>24937</v>
      </c>
      <c r="K78" s="273"/>
      <c r="L78" s="33" t="s">
        <v>30</v>
      </c>
      <c r="M78" s="150" t="s">
        <v>157</v>
      </c>
      <c r="N78" s="152"/>
      <c r="O78" s="150" t="s">
        <v>158</v>
      </c>
      <c r="P78" s="151"/>
      <c r="Q78" s="152"/>
      <c r="R78" s="150" t="s">
        <v>144</v>
      </c>
      <c r="S78" s="151"/>
      <c r="T78" s="152"/>
      <c r="U78" s="153" t="s">
        <v>120</v>
      </c>
      <c r="V78" s="154"/>
      <c r="W78" s="54" t="s">
        <v>92</v>
      </c>
      <c r="X78" s="54" t="s">
        <v>90</v>
      </c>
      <c r="Y78" s="54" t="s">
        <v>93</v>
      </c>
      <c r="Z78" s="54" t="s">
        <v>89</v>
      </c>
      <c r="AA78" s="85">
        <v>45314</v>
      </c>
      <c r="AB78" s="99" t="s">
        <v>315</v>
      </c>
    </row>
    <row r="79" spans="1:28" ht="75" customHeight="1" x14ac:dyDescent="0.3">
      <c r="A79" s="6"/>
      <c r="B79" s="49" t="s">
        <v>18</v>
      </c>
      <c r="C79" s="259" t="s">
        <v>12</v>
      </c>
      <c r="D79" s="259"/>
      <c r="E79" s="259"/>
      <c r="F79" s="257">
        <v>595320</v>
      </c>
      <c r="G79" s="257"/>
      <c r="H79" s="258">
        <f>0</f>
        <v>0</v>
      </c>
      <c r="I79" s="258"/>
      <c r="J79" s="257">
        <f t="shared" si="0"/>
        <v>595320</v>
      </c>
      <c r="K79" s="160"/>
      <c r="L79" s="46" t="s">
        <v>58</v>
      </c>
      <c r="M79" s="150" t="s">
        <v>168</v>
      </c>
      <c r="N79" s="152"/>
      <c r="O79" s="150" t="s">
        <v>167</v>
      </c>
      <c r="P79" s="151"/>
      <c r="Q79" s="152"/>
      <c r="R79" s="150" t="s">
        <v>169</v>
      </c>
      <c r="S79" s="151"/>
      <c r="T79" s="152"/>
      <c r="U79" s="153" t="s">
        <v>120</v>
      </c>
      <c r="V79" s="154"/>
      <c r="W79" s="54" t="s">
        <v>92</v>
      </c>
      <c r="X79" s="54" t="s">
        <v>90</v>
      </c>
      <c r="Y79" s="54" t="s">
        <v>93</v>
      </c>
      <c r="Z79" s="54" t="s">
        <v>89</v>
      </c>
      <c r="AA79" s="85">
        <v>44552</v>
      </c>
      <c r="AB79" s="99" t="s">
        <v>316</v>
      </c>
    </row>
    <row r="80" spans="1:28" ht="195.6" customHeight="1" x14ac:dyDescent="0.3">
      <c r="A80" s="6"/>
      <c r="B80" s="47" t="s">
        <v>20</v>
      </c>
      <c r="C80" s="253" t="s">
        <v>19</v>
      </c>
      <c r="D80" s="253"/>
      <c r="E80" s="253"/>
      <c r="F80" s="148">
        <v>869112.09</v>
      </c>
      <c r="G80" s="149"/>
      <c r="H80" s="254">
        <v>0</v>
      </c>
      <c r="I80" s="255"/>
      <c r="J80" s="148">
        <f>SUM(F80:I80)</f>
        <v>869112.09</v>
      </c>
      <c r="K80" s="256"/>
      <c r="L80" s="33" t="s">
        <v>57</v>
      </c>
      <c r="M80" s="150" t="s">
        <v>159</v>
      </c>
      <c r="N80" s="152"/>
      <c r="O80" s="150" t="s">
        <v>160</v>
      </c>
      <c r="P80" s="151"/>
      <c r="Q80" s="152"/>
      <c r="R80" s="150" t="s">
        <v>147</v>
      </c>
      <c r="S80" s="151"/>
      <c r="T80" s="152"/>
      <c r="U80" s="153" t="s">
        <v>120</v>
      </c>
      <c r="V80" s="154"/>
      <c r="W80" s="54" t="s">
        <v>92</v>
      </c>
      <c r="X80" s="54" t="s">
        <v>90</v>
      </c>
      <c r="Y80" s="54" t="s">
        <v>93</v>
      </c>
      <c r="Z80" s="54" t="s">
        <v>89</v>
      </c>
      <c r="AA80" s="85">
        <v>45453</v>
      </c>
      <c r="AB80" s="99" t="s">
        <v>317</v>
      </c>
    </row>
    <row r="81" spans="1:28" s="48" customFormat="1" ht="135" customHeight="1" x14ac:dyDescent="0.3">
      <c r="A81" s="50"/>
      <c r="B81" s="49" t="s">
        <v>140</v>
      </c>
      <c r="C81" s="259" t="s">
        <v>141</v>
      </c>
      <c r="D81" s="259"/>
      <c r="E81" s="259"/>
      <c r="F81" s="160">
        <v>20633434.219999999</v>
      </c>
      <c r="G81" s="260"/>
      <c r="H81" s="146">
        <v>0</v>
      </c>
      <c r="I81" s="147"/>
      <c r="J81" s="160">
        <f>SUM(F81:I81)</f>
        <v>20633434.219999999</v>
      </c>
      <c r="K81" s="161"/>
      <c r="L81" s="46" t="s">
        <v>33</v>
      </c>
      <c r="M81" s="157" t="s">
        <v>184</v>
      </c>
      <c r="N81" s="159"/>
      <c r="O81" s="157" t="s">
        <v>142</v>
      </c>
      <c r="P81" s="158"/>
      <c r="Q81" s="159"/>
      <c r="R81" s="157" t="s">
        <v>143</v>
      </c>
      <c r="S81" s="158"/>
      <c r="T81" s="159"/>
      <c r="U81" s="155" t="s">
        <v>152</v>
      </c>
      <c r="V81" s="156"/>
      <c r="W81" s="58" t="s">
        <v>92</v>
      </c>
      <c r="X81" s="58" t="s">
        <v>90</v>
      </c>
      <c r="Y81" s="58" t="s">
        <v>93</v>
      </c>
      <c r="Z81" s="58" t="s">
        <v>89</v>
      </c>
      <c r="AA81" s="54"/>
      <c r="AB81" s="54"/>
    </row>
    <row r="82" spans="1:28" s="48" customFormat="1" ht="55.5" customHeight="1" x14ac:dyDescent="0.3">
      <c r="A82" s="57"/>
      <c r="B82" s="49" t="s">
        <v>248</v>
      </c>
      <c r="C82" s="259" t="s">
        <v>249</v>
      </c>
      <c r="D82" s="259"/>
      <c r="E82" s="259"/>
      <c r="F82" s="160">
        <v>40407321.170000002</v>
      </c>
      <c r="G82" s="260"/>
      <c r="H82" s="146">
        <v>0</v>
      </c>
      <c r="I82" s="147"/>
      <c r="J82" s="160">
        <f>SUM(F82:I82)</f>
        <v>40407321.170000002</v>
      </c>
      <c r="K82" s="161"/>
      <c r="L82" s="46" t="s">
        <v>25</v>
      </c>
      <c r="M82" s="157" t="s">
        <v>250</v>
      </c>
      <c r="N82" s="159"/>
      <c r="O82" s="157" t="s">
        <v>251</v>
      </c>
      <c r="P82" s="158"/>
      <c r="Q82" s="159"/>
      <c r="R82" s="150" t="s">
        <v>252</v>
      </c>
      <c r="S82" s="151"/>
      <c r="T82" s="152"/>
      <c r="U82" s="155" t="s">
        <v>120</v>
      </c>
      <c r="V82" s="156"/>
      <c r="W82" s="58" t="s">
        <v>92</v>
      </c>
      <c r="X82" s="58" t="s">
        <v>90</v>
      </c>
      <c r="Y82" s="58" t="s">
        <v>93</v>
      </c>
      <c r="Z82" s="58" t="s">
        <v>89</v>
      </c>
      <c r="AA82" s="54"/>
      <c r="AB82" s="54"/>
    </row>
    <row r="83" spans="1:28" s="48" customFormat="1" ht="272.39999999999998" customHeight="1" x14ac:dyDescent="0.3">
      <c r="A83" s="57"/>
      <c r="B83" s="49" t="s">
        <v>243</v>
      </c>
      <c r="C83" s="259" t="s">
        <v>244</v>
      </c>
      <c r="D83" s="259"/>
      <c r="E83" s="259"/>
      <c r="F83" s="148">
        <v>18617589.050000001</v>
      </c>
      <c r="G83" s="149"/>
      <c r="H83" s="254">
        <v>0</v>
      </c>
      <c r="I83" s="255"/>
      <c r="J83" s="148">
        <v>18617589.050000001</v>
      </c>
      <c r="K83" s="256"/>
      <c r="L83" s="46" t="s">
        <v>67</v>
      </c>
      <c r="M83" s="150" t="s">
        <v>183</v>
      </c>
      <c r="N83" s="152"/>
      <c r="O83" s="150" t="s">
        <v>245</v>
      </c>
      <c r="P83" s="151"/>
      <c r="Q83" s="152"/>
      <c r="R83" s="150" t="s">
        <v>143</v>
      </c>
      <c r="S83" s="151"/>
      <c r="T83" s="152"/>
      <c r="U83" s="153" t="s">
        <v>120</v>
      </c>
      <c r="V83" s="154"/>
      <c r="W83" s="58" t="s">
        <v>92</v>
      </c>
      <c r="X83" s="54" t="s">
        <v>90</v>
      </c>
      <c r="Y83" s="54" t="s">
        <v>93</v>
      </c>
      <c r="Z83" s="54" t="s">
        <v>89</v>
      </c>
      <c r="AA83" s="54"/>
      <c r="AB83" s="54"/>
    </row>
    <row r="84" spans="1:28" s="48" customFormat="1" ht="195.9" customHeight="1" x14ac:dyDescent="0.3">
      <c r="A84" s="57"/>
      <c r="B84" s="47" t="s">
        <v>208</v>
      </c>
      <c r="C84" s="259" t="s">
        <v>209</v>
      </c>
      <c r="D84" s="259"/>
      <c r="E84" s="259"/>
      <c r="F84" s="160">
        <v>1951267</v>
      </c>
      <c r="G84" s="260"/>
      <c r="H84" s="146">
        <v>0</v>
      </c>
      <c r="I84" s="147"/>
      <c r="J84" s="160">
        <f>SUM(F84:I84)</f>
        <v>1951267</v>
      </c>
      <c r="K84" s="161"/>
      <c r="L84" s="33" t="s">
        <v>57</v>
      </c>
      <c r="M84" s="150" t="s">
        <v>210</v>
      </c>
      <c r="N84" s="152"/>
      <c r="O84" s="157" t="s">
        <v>160</v>
      </c>
      <c r="P84" s="158"/>
      <c r="Q84" s="159"/>
      <c r="R84" s="150" t="s">
        <v>143</v>
      </c>
      <c r="S84" s="151"/>
      <c r="T84" s="152"/>
      <c r="U84" s="153" t="s">
        <v>120</v>
      </c>
      <c r="V84" s="154"/>
      <c r="W84" s="58" t="s">
        <v>92</v>
      </c>
      <c r="X84" s="54" t="s">
        <v>90</v>
      </c>
      <c r="Y84" s="54" t="s">
        <v>93</v>
      </c>
      <c r="Z84" s="54" t="s">
        <v>89</v>
      </c>
      <c r="AA84" s="54"/>
      <c r="AB84" s="54"/>
    </row>
    <row r="85" spans="1:28" s="48" customFormat="1" ht="131.1" customHeight="1" x14ac:dyDescent="0.3">
      <c r="A85" s="57"/>
      <c r="B85" s="61" t="s">
        <v>223</v>
      </c>
      <c r="C85" s="259" t="s">
        <v>224</v>
      </c>
      <c r="D85" s="259"/>
      <c r="E85" s="259"/>
      <c r="F85" s="266">
        <v>24374.68</v>
      </c>
      <c r="G85" s="174"/>
      <c r="H85" s="264">
        <v>0</v>
      </c>
      <c r="I85" s="174"/>
      <c r="J85" s="348">
        <v>24374.68</v>
      </c>
      <c r="K85" s="349"/>
      <c r="L85" s="46" t="s">
        <v>30</v>
      </c>
      <c r="M85" s="157" t="s">
        <v>225</v>
      </c>
      <c r="N85" s="158"/>
      <c r="O85" s="382" t="s">
        <v>226</v>
      </c>
      <c r="P85" s="382"/>
      <c r="Q85" s="382"/>
      <c r="R85" s="180" t="s">
        <v>227</v>
      </c>
      <c r="S85" s="180"/>
      <c r="T85" s="180"/>
      <c r="U85" s="179" t="s">
        <v>120</v>
      </c>
      <c r="V85" s="179"/>
      <c r="W85" s="79" t="s">
        <v>92</v>
      </c>
      <c r="X85" s="80" t="s">
        <v>90</v>
      </c>
      <c r="Y85" s="81" t="s">
        <v>93</v>
      </c>
      <c r="Z85" s="81" t="s">
        <v>89</v>
      </c>
      <c r="AA85" s="54"/>
      <c r="AB85" s="54"/>
    </row>
    <row r="86" spans="1:28" s="48" customFormat="1" ht="90" customHeight="1" x14ac:dyDescent="0.3">
      <c r="A86" s="57"/>
      <c r="B86" s="73" t="s">
        <v>318</v>
      </c>
      <c r="C86" s="259" t="s">
        <v>319</v>
      </c>
      <c r="D86" s="259"/>
      <c r="E86" s="259"/>
      <c r="F86" s="266">
        <v>948077.35</v>
      </c>
      <c r="G86" s="174"/>
      <c r="H86" s="264">
        <v>0</v>
      </c>
      <c r="I86" s="174"/>
      <c r="J86" s="348">
        <v>948077.35</v>
      </c>
      <c r="K86" s="349"/>
      <c r="L86" s="46" t="s">
        <v>320</v>
      </c>
      <c r="M86" s="180" t="s">
        <v>321</v>
      </c>
      <c r="N86" s="180"/>
      <c r="O86" s="354" t="s">
        <v>322</v>
      </c>
      <c r="P86" s="354"/>
      <c r="Q86" s="354"/>
      <c r="R86" s="180" t="s">
        <v>355</v>
      </c>
      <c r="S86" s="180"/>
      <c r="T86" s="180"/>
      <c r="U86" s="179" t="s">
        <v>120</v>
      </c>
      <c r="V86" s="179"/>
      <c r="W86" s="103" t="s">
        <v>92</v>
      </c>
      <c r="X86" s="80" t="s">
        <v>90</v>
      </c>
      <c r="Y86" s="81" t="s">
        <v>93</v>
      </c>
      <c r="Z86" s="81" t="s">
        <v>89</v>
      </c>
      <c r="AA86" s="54"/>
      <c r="AB86" s="97"/>
    </row>
    <row r="87" spans="1:28" s="48" customFormat="1" ht="22.35" customHeight="1" x14ac:dyDescent="0.3">
      <c r="A87" s="57"/>
      <c r="B87" s="3"/>
      <c r="C87" s="298" t="s">
        <v>191</v>
      </c>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299"/>
      <c r="AB87" s="300"/>
    </row>
    <row r="88" spans="1:28" s="66" customFormat="1" ht="92.4" customHeight="1" x14ac:dyDescent="0.3">
      <c r="A88" s="63"/>
      <c r="B88" s="64" t="s">
        <v>235</v>
      </c>
      <c r="C88" s="306" t="s">
        <v>240</v>
      </c>
      <c r="D88" s="307"/>
      <c r="E88" s="308"/>
      <c r="F88" s="346">
        <v>1556362.48</v>
      </c>
      <c r="G88" s="347"/>
      <c r="H88" s="383">
        <v>0</v>
      </c>
      <c r="I88" s="384"/>
      <c r="J88" s="346">
        <v>1556362.48</v>
      </c>
      <c r="K88" s="347"/>
      <c r="L88" s="76" t="s">
        <v>25</v>
      </c>
      <c r="M88" s="306" t="s">
        <v>290</v>
      </c>
      <c r="N88" s="308"/>
      <c r="O88" s="306" t="s">
        <v>242</v>
      </c>
      <c r="P88" s="307"/>
      <c r="Q88" s="308"/>
      <c r="R88" s="306" t="s">
        <v>241</v>
      </c>
      <c r="S88" s="307"/>
      <c r="T88" s="308"/>
      <c r="U88" s="381" t="s">
        <v>120</v>
      </c>
      <c r="V88" s="381"/>
      <c r="W88" s="37" t="s">
        <v>92</v>
      </c>
      <c r="X88" s="37" t="s">
        <v>90</v>
      </c>
      <c r="Y88" s="37" t="s">
        <v>93</v>
      </c>
      <c r="Z88" s="37" t="s">
        <v>89</v>
      </c>
      <c r="AA88" s="65"/>
      <c r="AB88" s="65"/>
    </row>
    <row r="89" spans="1:28" s="66" customFormat="1" ht="131.1" customHeight="1" x14ac:dyDescent="0.3">
      <c r="A89" s="63"/>
      <c r="B89" s="64" t="s">
        <v>234</v>
      </c>
      <c r="C89" s="124" t="s">
        <v>236</v>
      </c>
      <c r="D89" s="261"/>
      <c r="E89" s="125"/>
      <c r="F89" s="371">
        <v>884961.32</v>
      </c>
      <c r="G89" s="372"/>
      <c r="H89" s="262">
        <v>0</v>
      </c>
      <c r="I89" s="263"/>
      <c r="J89" s="371">
        <v>884961.32</v>
      </c>
      <c r="K89" s="372"/>
      <c r="L89" s="33" t="s">
        <v>25</v>
      </c>
      <c r="M89" s="124" t="s">
        <v>237</v>
      </c>
      <c r="N89" s="125"/>
      <c r="O89" s="124" t="s">
        <v>239</v>
      </c>
      <c r="P89" s="261"/>
      <c r="Q89" s="125"/>
      <c r="R89" s="153" t="s">
        <v>238</v>
      </c>
      <c r="S89" s="166"/>
      <c r="T89" s="154"/>
      <c r="U89" s="179" t="s">
        <v>120</v>
      </c>
      <c r="V89" s="179"/>
      <c r="W89" s="38" t="s">
        <v>92</v>
      </c>
      <c r="X89" s="38" t="s">
        <v>88</v>
      </c>
      <c r="Y89" s="38" t="s">
        <v>93</v>
      </c>
      <c r="Z89" s="38" t="s">
        <v>89</v>
      </c>
      <c r="AA89" s="65"/>
      <c r="AB89" s="65"/>
    </row>
    <row r="90" spans="1:28" s="48" customFormat="1" ht="79.5" customHeight="1" x14ac:dyDescent="0.3">
      <c r="A90" s="57"/>
      <c r="B90" s="30" t="s">
        <v>197</v>
      </c>
      <c r="C90" s="124" t="s">
        <v>198</v>
      </c>
      <c r="D90" s="261"/>
      <c r="E90" s="125"/>
      <c r="F90" s="184">
        <v>11009952.49</v>
      </c>
      <c r="G90" s="185"/>
      <c r="H90" s="262">
        <v>0</v>
      </c>
      <c r="I90" s="263"/>
      <c r="J90" s="184">
        <f>SUM(F90:I90)</f>
        <v>11009952.49</v>
      </c>
      <c r="K90" s="185"/>
      <c r="L90" s="33" t="s">
        <v>25</v>
      </c>
      <c r="M90" s="124" t="s">
        <v>204</v>
      </c>
      <c r="N90" s="125"/>
      <c r="O90" s="378" t="s">
        <v>199</v>
      </c>
      <c r="P90" s="379"/>
      <c r="Q90" s="380"/>
      <c r="R90" s="153" t="s">
        <v>328</v>
      </c>
      <c r="S90" s="166"/>
      <c r="T90" s="154"/>
      <c r="U90" s="153" t="s">
        <v>194</v>
      </c>
      <c r="V90" s="154"/>
      <c r="W90" s="38" t="s">
        <v>92</v>
      </c>
      <c r="X90" s="38" t="s">
        <v>90</v>
      </c>
      <c r="Y90" s="38" t="s">
        <v>93</v>
      </c>
      <c r="Z90" s="38" t="s">
        <v>89</v>
      </c>
      <c r="AA90" s="41" t="s">
        <v>385</v>
      </c>
      <c r="AB90" s="102" t="s">
        <v>329</v>
      </c>
    </row>
    <row r="91" spans="1:28" s="48" customFormat="1" ht="52.5" customHeight="1" x14ac:dyDescent="0.3">
      <c r="A91" s="50"/>
      <c r="B91" s="59" t="s">
        <v>192</v>
      </c>
      <c r="C91" s="265" t="s">
        <v>193</v>
      </c>
      <c r="D91" s="265"/>
      <c r="E91" s="265"/>
      <c r="F91" s="267">
        <v>430013.89</v>
      </c>
      <c r="G91" s="268"/>
      <c r="H91" s="269">
        <v>0</v>
      </c>
      <c r="I91" s="270"/>
      <c r="J91" s="271">
        <f>SUM(F91:I91)</f>
        <v>430013.89</v>
      </c>
      <c r="K91" s="272"/>
      <c r="L91" s="33" t="s">
        <v>25</v>
      </c>
      <c r="M91" s="150" t="s">
        <v>195</v>
      </c>
      <c r="N91" s="152"/>
      <c r="O91" s="150" t="s">
        <v>196</v>
      </c>
      <c r="P91" s="151"/>
      <c r="Q91" s="152"/>
      <c r="R91" s="150" t="s">
        <v>340</v>
      </c>
      <c r="S91" s="151"/>
      <c r="T91" s="152"/>
      <c r="U91" s="153" t="s">
        <v>194</v>
      </c>
      <c r="V91" s="154"/>
      <c r="W91" s="54" t="s">
        <v>92</v>
      </c>
      <c r="X91" s="54" t="s">
        <v>90</v>
      </c>
      <c r="Y91" s="54" t="s">
        <v>93</v>
      </c>
      <c r="Z91" s="54" t="s">
        <v>89</v>
      </c>
      <c r="AA91" s="54" t="s">
        <v>341</v>
      </c>
      <c r="AB91" s="54" t="s">
        <v>342</v>
      </c>
    </row>
    <row r="92" spans="1:28" s="48" customFormat="1" ht="90.6" customHeight="1" x14ac:dyDescent="0.3">
      <c r="A92" s="57"/>
      <c r="B92" s="59" t="s">
        <v>218</v>
      </c>
      <c r="C92" s="265" t="s">
        <v>219</v>
      </c>
      <c r="D92" s="265"/>
      <c r="E92" s="265"/>
      <c r="F92" s="267">
        <v>349911.7</v>
      </c>
      <c r="G92" s="268"/>
      <c r="H92" s="269">
        <v>0</v>
      </c>
      <c r="I92" s="270"/>
      <c r="J92" s="271">
        <f>SUM(F92:I92)</f>
        <v>349911.7</v>
      </c>
      <c r="K92" s="272"/>
      <c r="L92" s="33" t="s">
        <v>25</v>
      </c>
      <c r="M92" s="150" t="s">
        <v>221</v>
      </c>
      <c r="N92" s="152"/>
      <c r="O92" s="150" t="s">
        <v>222</v>
      </c>
      <c r="P92" s="151"/>
      <c r="Q92" s="152"/>
      <c r="R92" s="150" t="s">
        <v>220</v>
      </c>
      <c r="S92" s="151"/>
      <c r="T92" s="152"/>
      <c r="U92" s="153" t="s">
        <v>194</v>
      </c>
      <c r="V92" s="154"/>
      <c r="W92" s="54" t="s">
        <v>92</v>
      </c>
      <c r="X92" s="54" t="s">
        <v>89</v>
      </c>
      <c r="Y92" s="54" t="s">
        <v>93</v>
      </c>
      <c r="Z92" s="54" t="s">
        <v>89</v>
      </c>
      <c r="AA92" s="54"/>
      <c r="AB92" s="54"/>
    </row>
    <row r="93" spans="1:28" s="48" customFormat="1" ht="90.6" customHeight="1" x14ac:dyDescent="0.3">
      <c r="A93" s="57"/>
      <c r="B93" s="61"/>
      <c r="C93" s="105"/>
      <c r="D93" s="105"/>
      <c r="E93" s="105"/>
      <c r="F93" s="106"/>
      <c r="G93" s="106"/>
      <c r="H93" s="107"/>
      <c r="I93" s="107"/>
      <c r="J93" s="108"/>
      <c r="K93" s="108"/>
      <c r="L93" s="36"/>
      <c r="M93" s="104"/>
      <c r="N93" s="104"/>
      <c r="O93" s="104"/>
      <c r="P93" s="104"/>
      <c r="Q93" s="104"/>
      <c r="R93" s="104"/>
      <c r="S93" s="104"/>
      <c r="T93" s="104"/>
      <c r="U93" s="36"/>
      <c r="V93" s="36"/>
      <c r="W93" s="109"/>
      <c r="X93" s="109"/>
      <c r="Y93" s="109"/>
      <c r="Z93" s="109"/>
      <c r="AA93" s="109"/>
      <c r="AB93" s="109"/>
    </row>
    <row r="94" spans="1:28" s="48" customFormat="1" ht="90.6" customHeight="1" x14ac:dyDescent="0.3"/>
    <row r="95" spans="1:28" ht="15.6" customHeight="1" x14ac:dyDescent="0.3">
      <c r="A95" s="252" t="s">
        <v>8</v>
      </c>
      <c r="B95" s="252"/>
      <c r="C95" s="252"/>
      <c r="D95" s="252"/>
      <c r="E95" s="252"/>
      <c r="F95" s="252"/>
      <c r="G95" s="252"/>
      <c r="H95" s="252"/>
      <c r="I95" s="252"/>
      <c r="J95" s="252"/>
      <c r="K95" s="252"/>
      <c r="L95" s="252"/>
      <c r="M95" s="52"/>
      <c r="N95" s="52"/>
      <c r="O95" s="52"/>
      <c r="P95" s="52"/>
      <c r="Q95" s="52"/>
      <c r="R95" s="52"/>
      <c r="S95" s="52"/>
      <c r="T95" s="52"/>
      <c r="U95" s="53"/>
      <c r="V95" s="53"/>
      <c r="W95" s="52"/>
      <c r="X95" s="52"/>
      <c r="Y95" s="52"/>
      <c r="Z95" s="52"/>
      <c r="AA95" s="52"/>
      <c r="AB95" s="52"/>
    </row>
    <row r="96" spans="1:28" ht="15.6" customHeight="1" x14ac:dyDescent="0.3">
      <c r="A96" s="52" t="s">
        <v>154</v>
      </c>
      <c r="C96" s="52"/>
      <c r="D96" s="52"/>
      <c r="E96" s="52"/>
      <c r="F96" s="52"/>
      <c r="G96" s="52"/>
      <c r="H96" s="52"/>
      <c r="I96" s="52"/>
      <c r="J96" s="52"/>
      <c r="K96" s="52"/>
      <c r="L96" s="52"/>
      <c r="M96" s="52"/>
      <c r="N96" s="52"/>
      <c r="O96" s="52"/>
      <c r="P96" s="52"/>
      <c r="Q96" s="52"/>
      <c r="R96" s="52"/>
      <c r="S96" s="52"/>
      <c r="T96" s="52"/>
      <c r="U96" s="53"/>
      <c r="V96" s="53"/>
      <c r="W96" s="52"/>
      <c r="X96" s="52"/>
      <c r="Y96" s="52"/>
      <c r="Z96" s="52"/>
      <c r="AA96" s="52"/>
      <c r="AB96" s="52"/>
    </row>
  </sheetData>
  <mergeCells count="531">
    <mergeCell ref="C66:E66"/>
    <mergeCell ref="F66:G66"/>
    <mergeCell ref="J66:K66"/>
    <mergeCell ref="M66:N66"/>
    <mergeCell ref="O66:Q66"/>
    <mergeCell ref="R66:T66"/>
    <mergeCell ref="H66:I66"/>
    <mergeCell ref="U66:V66"/>
    <mergeCell ref="C45:AB45"/>
    <mergeCell ref="C46:E46"/>
    <mergeCell ref="F46:G46"/>
    <mergeCell ref="H46:I46"/>
    <mergeCell ref="J46:K46"/>
    <mergeCell ref="M46:N46"/>
    <mergeCell ref="O46:Q46"/>
    <mergeCell ref="R46:T46"/>
    <mergeCell ref="U46:V46"/>
    <mergeCell ref="C48:AB48"/>
    <mergeCell ref="H65:I65"/>
    <mergeCell ref="C65:E65"/>
    <mergeCell ref="J65:K65"/>
    <mergeCell ref="F65:G65"/>
    <mergeCell ref="M65:N65"/>
    <mergeCell ref="U63:V63"/>
    <mergeCell ref="U92:V92"/>
    <mergeCell ref="R91:T91"/>
    <mergeCell ref="U91:V91"/>
    <mergeCell ref="R84:T84"/>
    <mergeCell ref="U90:V90"/>
    <mergeCell ref="O90:Q90"/>
    <mergeCell ref="U85:V85"/>
    <mergeCell ref="U84:V84"/>
    <mergeCell ref="U89:V89"/>
    <mergeCell ref="U88:V88"/>
    <mergeCell ref="O84:Q84"/>
    <mergeCell ref="O89:Q89"/>
    <mergeCell ref="O85:Q85"/>
    <mergeCell ref="C87:AB87"/>
    <mergeCell ref="H88:I88"/>
    <mergeCell ref="C88:E88"/>
    <mergeCell ref="C89:E89"/>
    <mergeCell ref="R89:T89"/>
    <mergeCell ref="R88:T88"/>
    <mergeCell ref="O88:Q88"/>
    <mergeCell ref="M88:N88"/>
    <mergeCell ref="R86:T86"/>
    <mergeCell ref="H89:I89"/>
    <mergeCell ref="F91:G91"/>
    <mergeCell ref="H67:I67"/>
    <mergeCell ref="J67:K67"/>
    <mergeCell ref="M67:N67"/>
    <mergeCell ref="O67:Q67"/>
    <mergeCell ref="R67:T67"/>
    <mergeCell ref="C84:E84"/>
    <mergeCell ref="F84:G84"/>
    <mergeCell ref="H84:I84"/>
    <mergeCell ref="J84:K84"/>
    <mergeCell ref="M84:N84"/>
    <mergeCell ref="O83:Q83"/>
    <mergeCell ref="H78:I78"/>
    <mergeCell ref="J71:K71"/>
    <mergeCell ref="O78:Q78"/>
    <mergeCell ref="H68:I68"/>
    <mergeCell ref="M68:N68"/>
    <mergeCell ref="O68:Q68"/>
    <mergeCell ref="R68:T68"/>
    <mergeCell ref="R80:T80"/>
    <mergeCell ref="F75:G75"/>
    <mergeCell ref="C75:E75"/>
    <mergeCell ref="C78:E78"/>
    <mergeCell ref="F82:G82"/>
    <mergeCell ref="C69:E69"/>
    <mergeCell ref="H91:I91"/>
    <mergeCell ref="M91:N91"/>
    <mergeCell ref="O91:Q91"/>
    <mergeCell ref="C86:E86"/>
    <mergeCell ref="J83:K83"/>
    <mergeCell ref="M85:N85"/>
    <mergeCell ref="J89:K89"/>
    <mergeCell ref="M89:N89"/>
    <mergeCell ref="F89:G89"/>
    <mergeCell ref="M90:N90"/>
    <mergeCell ref="J90:K90"/>
    <mergeCell ref="F86:G86"/>
    <mergeCell ref="H86:I86"/>
    <mergeCell ref="J86:K86"/>
    <mergeCell ref="M86:N86"/>
    <mergeCell ref="C85:E85"/>
    <mergeCell ref="C91:E91"/>
    <mergeCell ref="F88:G88"/>
    <mergeCell ref="F40:G40"/>
    <mergeCell ref="H40:I40"/>
    <mergeCell ref="O86:Q86"/>
    <mergeCell ref="C83:E83"/>
    <mergeCell ref="F83:G83"/>
    <mergeCell ref="C67:E67"/>
    <mergeCell ref="U32:V32"/>
    <mergeCell ref="AB4:AB6"/>
    <mergeCell ref="C8:AB8"/>
    <mergeCell ref="C9:AB9"/>
    <mergeCell ref="C11:AB11"/>
    <mergeCell ref="C14:AB14"/>
    <mergeCell ref="O4:Q6"/>
    <mergeCell ref="O30:Q30"/>
    <mergeCell ref="U76:V76"/>
    <mergeCell ref="O73:Q73"/>
    <mergeCell ref="R73:T73"/>
    <mergeCell ref="U73:V73"/>
    <mergeCell ref="M73:N73"/>
    <mergeCell ref="U75:V75"/>
    <mergeCell ref="M76:N76"/>
    <mergeCell ref="C74:AB74"/>
    <mergeCell ref="C73:E73"/>
    <mergeCell ref="F67:G67"/>
    <mergeCell ref="U83:V83"/>
    <mergeCell ref="R83:T83"/>
    <mergeCell ref="J88:K88"/>
    <mergeCell ref="J85:K85"/>
    <mergeCell ref="R85:T85"/>
    <mergeCell ref="M83:N83"/>
    <mergeCell ref="H83:I83"/>
    <mergeCell ref="U86:V86"/>
    <mergeCell ref="M37:N37"/>
    <mergeCell ref="M60:N60"/>
    <mergeCell ref="O60:Q60"/>
    <mergeCell ref="M56:N56"/>
    <mergeCell ref="O51:Q51"/>
    <mergeCell ref="H37:I37"/>
    <mergeCell ref="J37:K37"/>
    <mergeCell ref="U67:V67"/>
    <mergeCell ref="J68:K68"/>
    <mergeCell ref="R77:T77"/>
    <mergeCell ref="U77:V77"/>
    <mergeCell ref="R78:T78"/>
    <mergeCell ref="U78:V78"/>
    <mergeCell ref="M78:N78"/>
    <mergeCell ref="C64:AB64"/>
    <mergeCell ref="U82:V82"/>
    <mergeCell ref="C32:E32"/>
    <mergeCell ref="F32:G32"/>
    <mergeCell ref="U34:V34"/>
    <mergeCell ref="C72:E72"/>
    <mergeCell ref="O10:Q10"/>
    <mergeCell ref="C59:E59"/>
    <mergeCell ref="F59:G59"/>
    <mergeCell ref="H59:I59"/>
    <mergeCell ref="F60:G60"/>
    <mergeCell ref="H60:I60"/>
    <mergeCell ref="H56:I56"/>
    <mergeCell ref="C50:AB50"/>
    <mergeCell ref="C52:AB52"/>
    <mergeCell ref="C55:AB55"/>
    <mergeCell ref="U59:V59"/>
    <mergeCell ref="R59:T59"/>
    <mergeCell ref="J56:K56"/>
    <mergeCell ref="J59:K59"/>
    <mergeCell ref="M59:N59"/>
    <mergeCell ref="O59:Q59"/>
    <mergeCell ref="J38:K38"/>
    <mergeCell ref="C43:AB43"/>
    <mergeCell ref="H29:I29"/>
    <mergeCell ref="C40:E40"/>
    <mergeCell ref="C34:E34"/>
    <mergeCell ref="R13:T13"/>
    <mergeCell ref="O13:Q13"/>
    <mergeCell ref="M13:N13"/>
    <mergeCell ref="H25:I25"/>
    <mergeCell ref="F17:G17"/>
    <mergeCell ref="R40:T40"/>
    <mergeCell ref="C31:AB31"/>
    <mergeCell ref="C33:AB33"/>
    <mergeCell ref="U19:V19"/>
    <mergeCell ref="M34:N34"/>
    <mergeCell ref="H35:I35"/>
    <mergeCell ref="C28:E28"/>
    <mergeCell ref="C29:E29"/>
    <mergeCell ref="F29:G29"/>
    <mergeCell ref="H28:I28"/>
    <mergeCell ref="J28:K28"/>
    <mergeCell ref="M28:N28"/>
    <mergeCell ref="C20:AB20"/>
    <mergeCell ref="C22:AB22"/>
    <mergeCell ref="O34:Q34"/>
    <mergeCell ref="F38:G38"/>
    <mergeCell ref="C37:E37"/>
    <mergeCell ref="F34:G34"/>
    <mergeCell ref="C38:E38"/>
    <mergeCell ref="O38:Q38"/>
    <mergeCell ref="R38:T38"/>
    <mergeCell ref="M36:N36"/>
    <mergeCell ref="O36:Q36"/>
    <mergeCell ref="R36:T36"/>
    <mergeCell ref="O35:Q35"/>
    <mergeCell ref="R35:T35"/>
    <mergeCell ref="C35:E35"/>
    <mergeCell ref="F35:G35"/>
    <mergeCell ref="J35:K35"/>
    <mergeCell ref="F37:G37"/>
    <mergeCell ref="C36:E36"/>
    <mergeCell ref="F36:G36"/>
    <mergeCell ref="H36:I36"/>
    <mergeCell ref="J36:K36"/>
    <mergeCell ref="A4:A6"/>
    <mergeCell ref="M18:N18"/>
    <mergeCell ref="C19:E19"/>
    <mergeCell ref="F19:G19"/>
    <mergeCell ref="C18:E18"/>
    <mergeCell ref="C15:E15"/>
    <mergeCell ref="F15:G15"/>
    <mergeCell ref="M19:N19"/>
    <mergeCell ref="H15:I15"/>
    <mergeCell ref="J15:K15"/>
    <mergeCell ref="M15:N15"/>
    <mergeCell ref="H19:I19"/>
    <mergeCell ref="J19:K19"/>
    <mergeCell ref="C10:E10"/>
    <mergeCell ref="F10:G10"/>
    <mergeCell ref="H10:I10"/>
    <mergeCell ref="J10:K10"/>
    <mergeCell ref="F4:K4"/>
    <mergeCell ref="L4:L6"/>
    <mergeCell ref="J5:K6"/>
    <mergeCell ref="H5:I6"/>
    <mergeCell ref="F5:G6"/>
    <mergeCell ref="C4:E6"/>
    <mergeCell ref="C17:E17"/>
    <mergeCell ref="F44:G44"/>
    <mergeCell ref="O44:Q44"/>
    <mergeCell ref="R63:T63"/>
    <mergeCell ref="O63:Q63"/>
    <mergeCell ref="M63:N63"/>
    <mergeCell ref="R60:T60"/>
    <mergeCell ref="U60:V60"/>
    <mergeCell ref="F53:G53"/>
    <mergeCell ref="H53:I53"/>
    <mergeCell ref="F56:G56"/>
    <mergeCell ref="U53:V53"/>
    <mergeCell ref="U56:V56"/>
    <mergeCell ref="R53:T53"/>
    <mergeCell ref="O53:Q53"/>
    <mergeCell ref="C62:AB62"/>
    <mergeCell ref="J63:K63"/>
    <mergeCell ref="J61:K61"/>
    <mergeCell ref="H61:I61"/>
    <mergeCell ref="H49:I49"/>
    <mergeCell ref="C44:E44"/>
    <mergeCell ref="J53:K53"/>
    <mergeCell ref="C51:E51"/>
    <mergeCell ref="C47:AB47"/>
    <mergeCell ref="J57:K57"/>
    <mergeCell ref="C77:E77"/>
    <mergeCell ref="F77:G77"/>
    <mergeCell ref="H77:I77"/>
    <mergeCell ref="F72:G72"/>
    <mergeCell ref="H72:I72"/>
    <mergeCell ref="C70:AB70"/>
    <mergeCell ref="C71:E71"/>
    <mergeCell ref="U71:V71"/>
    <mergeCell ref="C68:E68"/>
    <mergeCell ref="F68:G68"/>
    <mergeCell ref="U68:V68"/>
    <mergeCell ref="O77:Q77"/>
    <mergeCell ref="M75:N75"/>
    <mergeCell ref="F73:G73"/>
    <mergeCell ref="C76:E76"/>
    <mergeCell ref="F71:G71"/>
    <mergeCell ref="H71:I71"/>
    <mergeCell ref="F69:G69"/>
    <mergeCell ref="H69:I69"/>
    <mergeCell ref="J69:K69"/>
    <mergeCell ref="M69:N69"/>
    <mergeCell ref="O69:Q69"/>
    <mergeCell ref="R69:T69"/>
    <mergeCell ref="U69:V69"/>
    <mergeCell ref="C61:E61"/>
    <mergeCell ref="M57:N57"/>
    <mergeCell ref="O57:Q57"/>
    <mergeCell ref="O61:Q61"/>
    <mergeCell ref="F61:G61"/>
    <mergeCell ref="M61:N61"/>
    <mergeCell ref="C63:E63"/>
    <mergeCell ref="H63:I63"/>
    <mergeCell ref="U57:V57"/>
    <mergeCell ref="J60:K60"/>
    <mergeCell ref="C60:E60"/>
    <mergeCell ref="F63:G63"/>
    <mergeCell ref="R61:T61"/>
    <mergeCell ref="R57:T57"/>
    <mergeCell ref="C57:E57"/>
    <mergeCell ref="F57:G57"/>
    <mergeCell ref="H57:I57"/>
    <mergeCell ref="J92:K92"/>
    <mergeCell ref="J91:K91"/>
    <mergeCell ref="R71:T71"/>
    <mergeCell ref="J77:K77"/>
    <mergeCell ref="O76:Q76"/>
    <mergeCell ref="R76:T76"/>
    <mergeCell ref="J76:K76"/>
    <mergeCell ref="J78:K78"/>
    <mergeCell ref="J75:K75"/>
    <mergeCell ref="M72:N72"/>
    <mergeCell ref="M92:N92"/>
    <mergeCell ref="O92:Q92"/>
    <mergeCell ref="R92:T92"/>
    <mergeCell ref="R90:T90"/>
    <mergeCell ref="J72:K72"/>
    <mergeCell ref="M77:N77"/>
    <mergeCell ref="R54:T54"/>
    <mergeCell ref="U54:V54"/>
    <mergeCell ref="A95:L95"/>
    <mergeCell ref="C80:E80"/>
    <mergeCell ref="F80:G80"/>
    <mergeCell ref="H80:I80"/>
    <mergeCell ref="J80:K80"/>
    <mergeCell ref="F79:G79"/>
    <mergeCell ref="H79:I79"/>
    <mergeCell ref="J79:K79"/>
    <mergeCell ref="C79:E79"/>
    <mergeCell ref="C81:E81"/>
    <mergeCell ref="F81:G81"/>
    <mergeCell ref="H81:I81"/>
    <mergeCell ref="J81:K81"/>
    <mergeCell ref="C90:E90"/>
    <mergeCell ref="F90:G90"/>
    <mergeCell ref="H90:I90"/>
    <mergeCell ref="H85:I85"/>
    <mergeCell ref="C92:E92"/>
    <mergeCell ref="C82:E82"/>
    <mergeCell ref="F85:G85"/>
    <mergeCell ref="F92:G92"/>
    <mergeCell ref="H92:I92"/>
    <mergeCell ref="F51:G51"/>
    <mergeCell ref="H51:I51"/>
    <mergeCell ref="J51:K51"/>
    <mergeCell ref="O56:Q56"/>
    <mergeCell ref="C54:E54"/>
    <mergeCell ref="F54:G54"/>
    <mergeCell ref="H54:I54"/>
    <mergeCell ref="J54:K54"/>
    <mergeCell ref="M54:N54"/>
    <mergeCell ref="O54:Q54"/>
    <mergeCell ref="C53:E53"/>
    <mergeCell ref="C56:E56"/>
    <mergeCell ref="A2:Z2"/>
    <mergeCell ref="J32:K32"/>
    <mergeCell ref="R15:T15"/>
    <mergeCell ref="M29:N29"/>
    <mergeCell ref="O29:Q29"/>
    <mergeCell ref="R30:T30"/>
    <mergeCell ref="M30:N30"/>
    <mergeCell ref="O28:Q28"/>
    <mergeCell ref="R28:T28"/>
    <mergeCell ref="R18:T18"/>
    <mergeCell ref="O21:Q21"/>
    <mergeCell ref="R21:T21"/>
    <mergeCell ref="F21:G21"/>
    <mergeCell ref="H21:I21"/>
    <mergeCell ref="J21:K21"/>
    <mergeCell ref="M21:N21"/>
    <mergeCell ref="C27:AB27"/>
    <mergeCell ref="M10:N10"/>
    <mergeCell ref="C7:E7"/>
    <mergeCell ref="M4:N6"/>
    <mergeCell ref="M7:N7"/>
    <mergeCell ref="B4:B6"/>
    <mergeCell ref="J29:K29"/>
    <mergeCell ref="O15:Q15"/>
    <mergeCell ref="J40:K40"/>
    <mergeCell ref="U21:V21"/>
    <mergeCell ref="M25:N25"/>
    <mergeCell ref="O25:Q25"/>
    <mergeCell ref="R25:T25"/>
    <mergeCell ref="J25:K25"/>
    <mergeCell ref="F23:G23"/>
    <mergeCell ref="H23:I23"/>
    <mergeCell ref="O37:Q37"/>
    <mergeCell ref="M38:N38"/>
    <mergeCell ref="H34:I34"/>
    <mergeCell ref="J34:K34"/>
    <mergeCell ref="U40:V40"/>
    <mergeCell ref="U37:V37"/>
    <mergeCell ref="M40:N40"/>
    <mergeCell ref="O40:Q40"/>
    <mergeCell ref="U35:V35"/>
    <mergeCell ref="U36:V36"/>
    <mergeCell ref="F28:G28"/>
    <mergeCell ref="C39:AB39"/>
    <mergeCell ref="R37:T37"/>
    <mergeCell ref="M35:N35"/>
    <mergeCell ref="H38:I38"/>
    <mergeCell ref="H32:I32"/>
    <mergeCell ref="U4:V6"/>
    <mergeCell ref="O7:Q7"/>
    <mergeCell ref="M17:N17"/>
    <mergeCell ref="O17:Q17"/>
    <mergeCell ref="R17:T17"/>
    <mergeCell ref="U17:V17"/>
    <mergeCell ref="R23:T23"/>
    <mergeCell ref="O18:Q18"/>
    <mergeCell ref="O19:Q19"/>
    <mergeCell ref="R19:T19"/>
    <mergeCell ref="U23:V23"/>
    <mergeCell ref="R7:T7"/>
    <mergeCell ref="U13:V13"/>
    <mergeCell ref="R10:T10"/>
    <mergeCell ref="U10:V10"/>
    <mergeCell ref="U15:V15"/>
    <mergeCell ref="U7:V7"/>
    <mergeCell ref="U18:V18"/>
    <mergeCell ref="F7:G7"/>
    <mergeCell ref="H7:I7"/>
    <mergeCell ref="J7:K7"/>
    <mergeCell ref="R4:T6"/>
    <mergeCell ref="U38:V38"/>
    <mergeCell ref="R34:T34"/>
    <mergeCell ref="M32:N32"/>
    <mergeCell ref="O32:Q32"/>
    <mergeCell ref="R32:T32"/>
    <mergeCell ref="J30:K30"/>
    <mergeCell ref="O23:Q23"/>
    <mergeCell ref="M23:N23"/>
    <mergeCell ref="F25:G25"/>
    <mergeCell ref="C24:AB24"/>
    <mergeCell ref="C25:E25"/>
    <mergeCell ref="U25:V25"/>
    <mergeCell ref="U28:V28"/>
    <mergeCell ref="AA4:AA6"/>
    <mergeCell ref="F30:G30"/>
    <mergeCell ref="H30:I30"/>
    <mergeCell ref="W4:Z5"/>
    <mergeCell ref="C21:E21"/>
    <mergeCell ref="C12:E12"/>
    <mergeCell ref="C23:E23"/>
    <mergeCell ref="C49:E49"/>
    <mergeCell ref="F49:G49"/>
    <mergeCell ref="R49:T49"/>
    <mergeCell ref="U49:V49"/>
    <mergeCell ref="R29:T29"/>
    <mergeCell ref="U29:V29"/>
    <mergeCell ref="R44:T44"/>
    <mergeCell ref="U44:V44"/>
    <mergeCell ref="C42:E42"/>
    <mergeCell ref="F42:G42"/>
    <mergeCell ref="H42:I42"/>
    <mergeCell ref="O42:Q42"/>
    <mergeCell ref="J42:K42"/>
    <mergeCell ref="M42:N42"/>
    <mergeCell ref="J49:K49"/>
    <mergeCell ref="M49:N49"/>
    <mergeCell ref="R42:T42"/>
    <mergeCell ref="H44:I44"/>
    <mergeCell ref="J44:K44"/>
    <mergeCell ref="O49:Q49"/>
    <mergeCell ref="M44:N44"/>
    <mergeCell ref="U30:V30"/>
    <mergeCell ref="C41:AB41"/>
    <mergeCell ref="C30:E30"/>
    <mergeCell ref="U42:V42"/>
    <mergeCell ref="M53:N53"/>
    <mergeCell ref="U65:V65"/>
    <mergeCell ref="M81:N81"/>
    <mergeCell ref="R72:T72"/>
    <mergeCell ref="R79:T79"/>
    <mergeCell ref="H75:I75"/>
    <mergeCell ref="M71:N71"/>
    <mergeCell ref="O71:Q71"/>
    <mergeCell ref="H73:I73"/>
    <mergeCell ref="J73:K73"/>
    <mergeCell ref="M79:N79"/>
    <mergeCell ref="O79:Q79"/>
    <mergeCell ref="H76:I76"/>
    <mergeCell ref="O75:Q75"/>
    <mergeCell ref="R75:T75"/>
    <mergeCell ref="U51:V51"/>
    <mergeCell ref="U61:V61"/>
    <mergeCell ref="R51:T51"/>
    <mergeCell ref="R65:T65"/>
    <mergeCell ref="O65:Q65"/>
    <mergeCell ref="M51:N51"/>
    <mergeCell ref="R56:T56"/>
    <mergeCell ref="C58:AB58"/>
    <mergeCell ref="H82:I82"/>
    <mergeCell ref="F78:G78"/>
    <mergeCell ref="U72:V72"/>
    <mergeCell ref="O72:Q72"/>
    <mergeCell ref="U79:V79"/>
    <mergeCell ref="U81:V81"/>
    <mergeCell ref="R81:T81"/>
    <mergeCell ref="M80:N80"/>
    <mergeCell ref="R82:T82"/>
    <mergeCell ref="J82:K82"/>
    <mergeCell ref="M82:N82"/>
    <mergeCell ref="O82:Q82"/>
    <mergeCell ref="F76:G76"/>
    <mergeCell ref="O80:Q80"/>
    <mergeCell ref="O81:Q81"/>
    <mergeCell ref="U80:V80"/>
    <mergeCell ref="A12:A13"/>
    <mergeCell ref="C16:E16"/>
    <mergeCell ref="F16:G16"/>
    <mergeCell ref="H16:I16"/>
    <mergeCell ref="J16:K16"/>
    <mergeCell ref="M16:N16"/>
    <mergeCell ref="O16:Q16"/>
    <mergeCell ref="R16:T16"/>
    <mergeCell ref="U16:V16"/>
    <mergeCell ref="C13:E13"/>
    <mergeCell ref="F13:G13"/>
    <mergeCell ref="H13:I13"/>
    <mergeCell ref="J13:K13"/>
    <mergeCell ref="U26:V26"/>
    <mergeCell ref="R26:T26"/>
    <mergeCell ref="O26:Q26"/>
    <mergeCell ref="M26:N26"/>
    <mergeCell ref="J26:K26"/>
    <mergeCell ref="H26:I26"/>
    <mergeCell ref="F26:G26"/>
    <mergeCell ref="C26:E26"/>
    <mergeCell ref="F12:G12"/>
    <mergeCell ref="H12:I12"/>
    <mergeCell ref="J12:K12"/>
    <mergeCell ref="M12:N12"/>
    <mergeCell ref="O12:Q12"/>
    <mergeCell ref="R12:T12"/>
    <mergeCell ref="U12:V12"/>
    <mergeCell ref="J18:K18"/>
    <mergeCell ref="J23:K23"/>
    <mergeCell ref="H17:I17"/>
    <mergeCell ref="J17:K17"/>
    <mergeCell ref="F18:G18"/>
    <mergeCell ref="H18:I18"/>
  </mergeCells>
  <phoneticPr fontId="17" type="noConversion"/>
  <pageMargins left="0.31496062992125984" right="0.31496062992125984" top="0.15748031496062992" bottom="0.15748031496062992" header="0.31496062992125984" footer="0.31496062992125984"/>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2025-10-31T13:40:45Z</cp:lastPrinted>
  <dcterms:created xsi:type="dcterms:W3CDTF">2020-08-27T10:24:29Z</dcterms:created>
  <dcterms:modified xsi:type="dcterms:W3CDTF">2025-12-12T09:43:56Z</dcterms:modified>
</cp:coreProperties>
</file>