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2FD21E6E-8048-45AE-90E8-3C32F037EEAB}" xr6:coauthVersionLast="47" xr6:coauthVersionMax="47" xr10:uidLastSave="{00000000-0000-0000-0000-000000000000}"/>
  <bookViews>
    <workbookView xWindow="-108" yWindow="-108" windowWidth="23256" windowHeight="13896"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 l="1"/>
  <c r="J21" i="1"/>
  <c r="J44" i="1"/>
  <c r="H23" i="1"/>
  <c r="J23" i="1" s="1"/>
  <c r="J17" i="1" l="1"/>
  <c r="J80" i="1"/>
  <c r="J27" i="1"/>
  <c r="J52" i="1"/>
  <c r="J76" i="1"/>
  <c r="J30" i="1"/>
  <c r="J12" i="1"/>
  <c r="J16" i="1"/>
  <c r="J60" i="1" l="1"/>
  <c r="J98" i="1"/>
  <c r="J63" i="1"/>
  <c r="J18" i="1"/>
  <c r="J55" i="1"/>
  <c r="J32" i="1" l="1"/>
  <c r="J34" i="1" l="1"/>
  <c r="J90" i="1"/>
  <c r="J88" i="1"/>
  <c r="J100" i="1"/>
  <c r="J92" i="1"/>
  <c r="J99" i="1"/>
  <c r="J10" i="1" l="1"/>
  <c r="J89" i="1" l="1"/>
  <c r="J25" i="1"/>
  <c r="J40" i="1" l="1"/>
  <c r="J36" i="1"/>
  <c r="J42" i="1" l="1"/>
  <c r="J41" i="1"/>
  <c r="J39" i="1"/>
  <c r="J15" i="1"/>
  <c r="J13" i="1" l="1"/>
  <c r="J62" i="1" l="1"/>
  <c r="J59" i="1"/>
  <c r="J20" i="1"/>
  <c r="J19" i="1"/>
  <c r="J79" i="1" l="1"/>
  <c r="J75" i="1"/>
  <c r="J69" i="1"/>
  <c r="J66" i="1"/>
  <c r="J67" i="1"/>
  <c r="J29" i="1"/>
  <c r="J57" i="1"/>
  <c r="J78" i="1" l="1"/>
  <c r="J72" i="1"/>
  <c r="H84" i="1" l="1"/>
  <c r="H85" i="1"/>
  <c r="H86" i="1"/>
  <c r="H87" i="1"/>
  <c r="H83" i="1"/>
  <c r="J87" i="1" l="1"/>
  <c r="J86" i="1"/>
  <c r="J85" i="1"/>
  <c r="J83" i="1"/>
</calcChain>
</file>

<file path=xl/sharedStrings.xml><?xml version="1.0" encoding="utf-8"?>
<sst xmlns="http://schemas.openxmlformats.org/spreadsheetml/2006/main" count="812" uniqueCount="446">
  <si>
    <t>Skiriamas finansavimas, iki (Eur)</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</si>
  <si>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</si>
  <si>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</si>
  <si>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</si>
  <si>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</si>
  <si>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</si>
  <si>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</si>
  <si>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</si>
  <si>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</si>
  <si>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</si>
  <si>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</si>
  <si>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</si>
  <si>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</si>
  <si>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</si>
  <si>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</si>
  <si>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</si>
  <si>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</si>
  <si>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</si>
  <si>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</si>
  <si>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</si>
  <si>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</si>
  <si>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</si>
  <si>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</si>
  <si>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</si>
  <si>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</si>
  <si>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</si>
  <si>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</si>
  <si>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</si>
  <si>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</si>
  <si>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</si>
  <si>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</si>
  <si>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</si>
  <si>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</si>
  <si>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</si>
  <si>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</si>
  <si>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</si>
  <si>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</si>
  <si>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</si>
  <si>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</si>
  <si>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</si>
  <si>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</si>
  <si>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</si>
  <si>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</si>
  <si>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</si>
  <si>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</si>
  <si>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</si>
  <si>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</si>
  <si>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</si>
  <si>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</si>
  <si>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</si>
  <si>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</si>
  <si>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</si>
  <si>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</si>
  <si>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</si>
  <si>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</si>
  <si>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</si>
  <si>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</si>
  <si>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</si>
  <si>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</si>
  <si>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</si>
  <si>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</si>
  <si>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</si>
  <si>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</si>
  <si>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</si>
  <si>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</si>
  <si>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</si>
  <si>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</si>
  <si>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</si>
  <si>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</si>
  <si>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</si>
  <si>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</si>
  <si>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</si>
  <si>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</si>
  <si>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</si>
  <si>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</si>
  <si>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</si>
  <si>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</si>
  <si>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</si>
  <si>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</si>
  <si>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</si>
  <si>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</si>
  <si>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</si>
  <si>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</si>
  <si>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</si>
  <si>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</si>
  <si>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</si>
  <si>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</si>
  <si>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</si>
  <si>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</si>
  <si>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</si>
  <si>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</si>
  <si>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</si>
  <si>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</si>
  <si>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</si>
  <si>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</si>
  <si>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</si>
  <si>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</si>
  <si>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</si>
  <si>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</si>
  <si>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</si>
  <si>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</si>
  <si>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</si>
  <si>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</si>
  <si>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</si>
  <si>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</si>
  <si>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</si>
  <si>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</si>
  <si>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</si>
  <si>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</si>
  <si>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</si>
  <si>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</si>
  <si>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</si>
  <si>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</si>
  <si>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</si>
  <si>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</si>
  <si>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</si>
  <si>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</si>
  <si>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</si>
  <si>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</si>
  <si>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</si>
  <si>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</si>
  <si>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</si>
  <si>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</si>
  <si>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</si>
  <si>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</si>
  <si>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</si>
  <si>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</si>
  <si>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</si>
  <si>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</si>
  <si>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</si>
  <si>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</si>
  <si>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</si>
  <si>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</si>
  <si>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</si>
  <si>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</si>
  <si>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</si>
  <si>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</si>
  <si>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</si>
  <si>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</si>
  <si>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</si>
  <si>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</si>
  <si>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</si>
  <si>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</si>
  <si>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</si>
  <si>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</si>
  <si>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</si>
  <si>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</si>
  <si>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</si>
  <si>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</si>
  <si>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</si>
  <si>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</si>
  <si>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</si>
  <si>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</si>
  <si>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</si>
  <si>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</si>
  <si>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</si>
  <si>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</si>
  <si>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</si>
  <si>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</si>
  <si>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</si>
  <si>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</si>
  <si>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</si>
  <si>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</si>
  <si>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</si>
  <si>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</si>
  <si>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</si>
  <si>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</si>
  <si>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</si>
  <si>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</si>
  <si>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</si>
  <si>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</si>
  <si>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</si>
  <si>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</si>
  <si>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</si>
  <si>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</si>
  <si>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</si>
  <si>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</si>
  <si>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</si>
  <si>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</si>
  <si>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</si>
  <si>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</si>
  <si>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</si>
  <si>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</si>
  <si>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</si>
  <si>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</si>
  <si>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</si>
  <si>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</si>
  <si>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</si>
  <si>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</si>
  <si>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</si>
  <si>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</si>
  <si>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</si>
  <si>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</si>
  <si>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</si>
  <si>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</si>
  <si>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</si>
  <si>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</si>
  <si>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</si>
  <si>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</si>
  <si>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</si>
  <si>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</si>
  <si>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</si>
  <si>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</si>
  <si>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</si>
  <si>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</si>
  <si>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</si>
  <si>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</si>
  <si>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</si>
  <si>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</si>
  <si>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</si>
  <si>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SVVP/2023/375</t>
  </si>
  <si>
    <t>Taktiniai pareigūnų mokymai</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</si>
  <si>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</si>
  <si>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</si>
  <si>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</si>
  <si>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</si>
  <si>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</si>
  <si>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</si>
  <si>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</si>
  <si>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</si>
  <si>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</si>
  <si>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</si>
  <si>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</si>
  <si>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</si>
  <si>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</si>
  <si>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</si>
  <si>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</si>
  <si>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Įsigytos transporto priemonės - 13 vnt. visureigių automobilių.</t>
  </si>
  <si>
    <t>Pasislėpusių asmenų aptikimo įrangos įsigijimas</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</si>
  <si>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</si>
  <si>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</si>
  <si>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</si>
  <si>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</si>
  <si>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</si>
  <si>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</si>
  <si>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</si>
  <si>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</si>
  <si>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</si>
  <si>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</si>
  <si>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</si>
  <si>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</si>
  <si>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</si>
  <si>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</si>
  <si>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</si>
  <si>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</si>
  <si>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</si>
  <si>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</si>
  <si>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</si>
  <si>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</si>
  <si>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</si>
  <si>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</si>
  <si>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</si>
  <si>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</si>
  <si>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</si>
  <si>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</si>
  <si>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</si>
  <si>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Baigtas įgyvendinti projektas (data)</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</si>
  <si>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</si>
  <si>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</si>
  <si>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</si>
  <si>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</si>
  <si>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</si>
  <si>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</si>
  <si>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</si>
  <si>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</si>
  <si>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</si>
  <si>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</si>
  <si>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</si>
  <si>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</si>
  <si>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</si>
  <si>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</si>
  <si>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</si>
  <si>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</si>
  <si>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</si>
  <si>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</si>
  <si>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</si>
  <si>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</si>
  <si>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</si>
  <si>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</si>
  <si>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</si>
  <si>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</si>
  <si>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</si>
  <si>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</si>
  <si>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</si>
  <si>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</si>
  <si>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</si>
  <si>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</si>
  <si>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</si>
  <si>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2024-05-15</t>
  </si>
  <si>
    <t>2021 m. vasario 1 d. - 2023 m. gruodžio 31 d.</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</si>
  <si>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</si>
  <si>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</si>
  <si>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</si>
  <si>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</si>
  <si>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</si>
  <si>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</si>
  <si>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</si>
  <si>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</si>
  <si>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</si>
  <si>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</si>
  <si>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</si>
  <si>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</si>
  <si>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</si>
  <si>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</si>
  <si>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</si>
  <si>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</si>
  <si>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</si>
  <si>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</si>
  <si>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</si>
  <si>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</si>
  <si>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</si>
  <si>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</si>
  <si>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</si>
  <si>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</si>
  <si>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</si>
  <si>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</si>
  <si>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</si>
  <si>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</si>
  <si>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</si>
  <si>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</si>
  <si>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</si>
  <si>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</si>
  <si>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</si>
  <si>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</si>
  <si>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</si>
  <si>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</si>
  <si>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</si>
  <si>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</si>
  <si>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</si>
  <si>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</si>
  <si>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</si>
  <si>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</si>
  <si>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</si>
  <si>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</si>
  <si>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</si>
  <si>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</si>
  <si>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</si>
  <si>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</si>
  <si>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</si>
  <si>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</si>
  <si>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</si>
  <si>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</si>
  <si>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</si>
  <si>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</si>
  <si>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</si>
  <si>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</si>
  <si>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</si>
  <si>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</si>
  <si>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</si>
  <si>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</si>
  <si>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</si>
  <si>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</si>
  <si>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</si>
  <si>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</si>
  <si>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</si>
  <si>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</si>
  <si>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</si>
  <si>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</si>
  <si>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</si>
  <si>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</si>
  <si>
    <t>SVVP/2025/172</t>
  </si>
  <si>
    <t>Specializuoti ir aukštesnio lygio sienos apsaugos pareigūnų mokymai, II etapas</t>
  </si>
  <si>
    <t>Užtikrinti, kad VSAT personalo žinios, gebėjimai ir įgūdžiai atitiktų šiuolaikinius bei ateities institucijos poreikius, ypač reaguojant į kintančias saugumo situacijas. Projektu siekiama palaikyti ir atnaujinti personalo kompetencijas, įgyvendinti Šengeno acquis reikalavimus bei ES vertinimo mechanizmo (SCHEVAL) rekomendacijas, taip pat didinti pareigūnų, galinčių dalyvauti Europos sienų ir pakrančių apsaugos agentūros (Frontex) koordinuojamose operacijose, skaičių.</t>
  </si>
  <si>
    <t>Užsienio kalbos (anglų) mokymai - 72 dokumentų tikrinimo ir tyrimo vidutinio (II) lygio specialistų kursai (ALDO) - 28, vogtų transporto priemonių identifikavimo mokymai - 48, vadovų mokymai - 45, visureigių vairavimo sudėtingomis sąlygomis mokymai - 275, taktinės medicinos mokymai - 96, laivų specialistų mokymai - 74, bepiločio orlaivio nuotolinio piloto mokymai - 90, pirminio asmens įvertinimo (veido, kūno kalbos, kilmės, išvaizdos įvertinimas angl. k. Screening)" mokymai - 108.</t>
  </si>
  <si>
    <t>2025 m. liepos 1 d. - 2027 m. gruodžio 31 d.</t>
  </si>
  <si>
    <t>SVVP/2025/336</t>
  </si>
  <si>
    <t>Šarvuotų transporto priemonių, skirtų reaguoti į STS pažeidimus, įsigijimas</t>
  </si>
  <si>
    <t>Policijos departamentas prie Lietuvos Respublikos vidaus reikalų ministerijos</t>
  </si>
  <si>
    <t>Stiprinti PD AOR „Aras“ pareigūnų pasiruošimą tinkamai reaguoti į Specialiosios tranzito schemos pažeidimus ir su jais susijusius galimus teroristinius išpuolius bei hibridinius incidentus.</t>
  </si>
  <si>
    <t xml:space="preserve"> Šarvuotos transporto priemonės 2 vnt.</t>
  </si>
  <si>
    <t>2025 m. lapkričio 1 d. - 2027 m. spalio 31 d.</t>
  </si>
  <si>
    <t xml:space="preserve">26 829 345,68	</t>
  </si>
  <si>
    <t>2024 m. kovo 1 d. - 2026 m. gruodžio 31 d.</t>
  </si>
  <si>
    <t>2025-11-19</t>
  </si>
  <si>
    <t xml:space="preserve">UAB ARX AUTO, UAB "AUTOVICI"										</t>
  </si>
  <si>
    <t xml:space="preserve">Clarion Hotel Golden Horn, Lietuvos įvairovės chartijos asociacija. </t>
  </si>
  <si>
    <t>Įsigyta didelio ir vidutinio galingumo vaizdo spektrinių komparatorių  (IR įranga) komplektai  - 27 kompl., I-os kontrolės linijos dokumentų tikrinimo įranga - 409 vnt., II-os kontrolės linijos dokumentų tikrinimo ir tyrimo  įranga - 23 vnt.</t>
  </si>
  <si>
    <t>UAB "Expertus Vilnensis" Bendra Lietuvos-Vokietijos įmonė uždaroji akcinė bendrovė "BANKSERVIS"                UAB "YE International"       UAB "Officeday" 	            UAB "ProGear LT"            UAB "Kodai"</t>
  </si>
  <si>
    <t>Įsigytos trumpo nuotolio  bepiločių orlaivių sistemos - 15 vnt,  įsigyta ilgo nuotolio bepilotė orlaivio sistema  - 1 vnt.</t>
  </si>
  <si>
    <t>UAB "Deftools"                    UAB "Aerodiagnostika"</t>
  </si>
  <si>
    <t xml:space="preserve"> 2023 m. balandžio 1 d. -  2026 m. spalio 31 d. </t>
  </si>
  <si>
    <t xml:space="preserve">2023 m. liepos 1 d. - 2026 m. birželio 30 d.                  </t>
  </si>
  <si>
    <t>2025-12-29</t>
  </si>
  <si>
    <t>1.15. KONKRETUS VEIKSMAS: Pasienio stebėjimo pajėgumų prie sienos su Rusija ir Baltarusija stiprinimas,  BMVI/2024/SA/1.4.2</t>
  </si>
  <si>
    <t>SVVP/2025/1151</t>
  </si>
  <si>
    <t>Sienos stebėjimo sistemų atnaujinimas, III etapas</t>
  </si>
  <si>
    <t>Didinti informuotumą apie padėtį  prie išorės sienos su Rusijos Federacija, atnaujinant sienos stebėjimo sistemas VSAT Pagėgių  pasienio rinktinės Vištyčio, Rociškių, Plaškių ir Kazimiero Skučo pasienio užkardų veikimo teritorijose</t>
  </si>
  <si>
    <t xml:space="preserve">Turi būti atnaujintos VSAT  Pagėgių  pasienio rinktinės Vištyčio, Rociškių, Plaškių ir Kazimiero Skučo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</si>
  <si>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 xml:space="preserve">2025 m. liepos 1 d. - 2027 m. rugpjūčio 31 d.  </t>
  </si>
  <si>
    <t>1.6. VEIKSMAS: Rizikos analizės ir kriminalinės žvalgybos techninės bazės stiprinimas</t>
  </si>
  <si>
    <t>SVVP/2025/161</t>
  </si>
  <si>
    <t>VSAT kriminalinės žvalgybos pajėgumų stiprinimas</t>
  </si>
  <si>
    <t xml:space="preserve">Sustiprinti VSAT vykdomos kriminalinės žvalgybos pajėgumus, siekiant efektyviau kovoti su sudėtingais nusikaltimais, atnaujinti ir tobulinti tyrimų metodikas, atsižvelgiant į sparčiai kintančias technologijas ir naujus nusikalstamumo pobūdžius. </t>
  </si>
  <si>
    <t>2025-12-30</t>
  </si>
  <si>
    <t>2023 m. sausio 31 d. - 2026 m. birželio 30 d.</t>
  </si>
  <si>
    <t>SVVP/2025/344</t>
  </si>
  <si>
    <t>STS darbuotojų mokymas, II etapas</t>
  </si>
  <si>
    <t>24 akademinių valandų trukmės taktiniai mokymai – 200 pareigūnų pagal VSAT vado patvirtintą mokymo programą.
76 akademinių valandų trukmės kinologijos specialistų mokymai – 10 pareigūnų.</t>
  </si>
  <si>
    <t>2025 m. liepos 1 d. - 2027 m. lapkričio 30 d.</t>
  </si>
  <si>
    <t>SVVP/2025/133</t>
  </si>
  <si>
    <t>Programinės ir techninės įrangos atnaujinimas</t>
  </si>
  <si>
    <t>Planuojama įsigyti 492 kompl. kompiuterinės techninės įrangos ir 1 tarnybinę stotį su programine įranga (Windows server). Įsigyjama įranga turės naujausią operacinę sistemą bei  atitiks keliamus kibernetinio saugumo reikalavimus, o naujausia operacinė sistema atitiks Europos Sąjungos ir nacionalinius kibernetinio saugumo reikalavimus, įskaitant modernias autentifikacijos priemones.</t>
  </si>
  <si>
    <t xml:space="preserve"> 492 kompl. kompiuterinė techninė įranga ir 1 tarnybinė stotis su programine įranga.</t>
  </si>
  <si>
    <t>2025 liepos 1 d. - 2027 m.  gruodžio  31 d.</t>
  </si>
  <si>
    <t>010</t>
  </si>
  <si>
    <t xml:space="preserve">2024 m. balandžio 1 d. - 2026 m. gegužės 31 d.   </t>
  </si>
  <si>
    <t xml:space="preserve">2023 m. balandžio 1 d. - 2026 m. gruodžio 31 d. </t>
  </si>
  <si>
    <t xml:space="preserve">2023 m. balandžio 1 d. - 2026 m. lapkričio 30 d.                  </t>
  </si>
  <si>
    <t>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</si>
  <si>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 xml:space="preserve">UAB "RENDU"; UAB "ZIP travel", UAB "PAŽANGI STATYBA", UAB "Inida", UAB "Heksimus", Telia Lietuva, AB, UAB "Daily print"; UAB "Intellectus kalbų centras"; </t>
  </si>
  <si>
    <t>UAB "Infes", MB "Kordonas", UAN "Turtasta"</t>
  </si>
  <si>
    <t xml:space="preserve">Įsigytų sausumos transporto priemonių skaičius, 98 vnt. </t>
  </si>
  <si>
    <t>2024 m.  sausio 1 d. - 2026 m. kovo 31 d.</t>
  </si>
  <si>
    <t xml:space="preserve">2023 m. birželio 1 d. - 2026 m. balandžio 30 d.              </t>
  </si>
  <si>
    <t xml:space="preserve">2024 m. kovo 1 d. - 2026 m. balandžio 30 d. </t>
  </si>
  <si>
    <t>SVVP/2025/137</t>
  </si>
  <si>
    <t>Kinologijos pajėgumų stiprinimas, II etapas</t>
  </si>
  <si>
    <t xml:space="preserve"> Įsigyti tarnybinius šunis ir jų dresavimui, transportavimui ir laikymui būtinas priemones VSAT kinologinės veiklos efektyvumui gerinti. </t>
  </si>
  <si>
    <t xml:space="preserve">2025 m. gruodžio 1 d. - 2028 m. liepos 31 d.       </t>
  </si>
  <si>
    <t>SVVP/2025/323</t>
  </si>
  <si>
    <t>Kinologijos pajėgumų stiprinimas</t>
  </si>
  <si>
    <t xml:space="preserve">Didinti VSAT kinologinės veiklos efektyvumą, įgyvendinant Specialiąją tranzito schemą (STS), prisidedant prie kinologinės veiklos stiprinimo, siekiant padidinti valstybės sienos pažeidimų išaiškinimo efektyvumą ir stiprinti VSAT operacinius pajėgumus. </t>
  </si>
  <si>
    <t>Tarnybinių šunų įsigijimas - 5 vnt., tarnybinio šuns dresavimo amunicijos ir priežiūros priemonių komplektų įsigijimas - 5 kompl., tarnybinio šuns dresavimo amunicijos 
komplektų įsigijimas - 10 kompl., specialiosios mokymo aprangos kinologams komplektų įsigijimas - 11 kompl.</t>
  </si>
  <si>
    <t>2026 m. sausio 2 d. - 2028 m. liepos 31 d</t>
  </si>
  <si>
    <t>Finansavimo norma, proc.</t>
  </si>
  <si>
    <t>BF lėšos</t>
  </si>
  <si>
    <t xml:space="preserve">2025 m. sausio 1 d. - 2027 m. rugpjūčio 31 d. </t>
  </si>
  <si>
    <t>Tarnybinių šunų įsigijimas - 31 vnt., kilnojamų voljerų su būdomis įsigijimas - 10 vnt., visuotinės padėties nustatymo sistemos (GPS) šunims įsigijimas - 10 vnt., tarnybinio šuns dresavimo amunicijos ir priežiūros priemonių komplektų įsigijimas - 31 vnt., tarnybinio šuns dresavimo amunicijos įsigijimas - 40 kompl., specialiosios mokymo aprangos kinologams komplektų įsigijimas - 26 kompl.</t>
  </si>
  <si>
    <t xml:space="preserve">2025 m. liepos 1 d. - 2027 m. kovo 31 d.         </t>
  </si>
  <si>
    <t>Informacinių technologijų platformos tarnybinių stočių, terminalinių darbo vietų kompiuterių, kriptografinės ir programinės įrangos atnaujinimo įsigijimas (1 kompl,), kompiuterių apžiūros programinės įrangos licencijos pratęsimo įsigijimas (1 vnt.), duomenų saugyklos diskų masyvo praplėtimo įsigijimas (1 kompl.), mobilios signalų priėmimo ir atpažinimo sistemos įsigijimas (1 vnt.), garso įrašymo įrangos įsigijimas (40 vnt.), mobiliųjų įrenginių apžiūros licencijų pratęsimo įsigijimas (1 vnt.), mobiliųjų įrenginių UFED premium licencijos pratęsimo įsigijimas (1 vnt.),  vaizdo fiksavimo ir įrašymo įrangos įsigijimas (16 kompl.), individualaus šifruoto ryšio įsigijimas (5 kompl.)</t>
  </si>
  <si>
    <t>Užsienio kalbos (anglų kalba. B2 lygis) mokymai - 24, užsienio kalbos (rusų kalba: pasienio tikrinimai) mokymai - 25, dokumentų tikrinimo ir tyrimo žinių atnaujinimo mokymai - 39.</t>
  </si>
  <si>
    <t>Techninės įrangos įsigijimas - 2 vnt.;              Programinės įrangos licencijos - komplektai (4 vnt.; 36 vnt.);                                                                Integruotų sienų valdymo sistemų  prieinamumas - 99 % procentai.</t>
  </si>
  <si>
    <t>2026-03-09</t>
  </si>
  <si>
    <t>UAB "WhiteBit", UAB "Novian Technologies", UAB "Fortevento"</t>
  </si>
  <si>
    <t>2026-03-13</t>
  </si>
  <si>
    <t>Europos Sąjungos (ES) lėšos</t>
  </si>
  <si>
    <t>Bendrojo finansavimo (BF) lėšos</t>
  </si>
  <si>
    <t>Atnaujinti VSAT pareigūnų žinias, tobulinti jų praktinius operatyvinius įgūdžius bei stiprinti komandinį veiksmų darnumą, veikiant greitojo reagavimo ir sudėtingų aplinkybių sąlygomis. Šie gebėjimai būtini vykdant geležinkeliais ir kitomis sausumos transporto priemonėmis su supaprastintu tranzito dokumentu keliaujančių asmenų kontrolę, taip pat nustatant, atpažįstant ir sulaikant supaprastinto tranzito režimo pažeidėjus.
Atsižvelgiant į nuolatinę personalo kaitą, diegiamas pažangias išorės sienų kontrolės technologijas bei dinamišką geopolitinę situaciją, būtina užtikrinti nuoseklų ir tęstinį pareigūnų mokymą, ypač akcentuojant jų taktinį pasirengimą.</t>
  </si>
  <si>
    <t xml:space="preserve">2023 m. sausio 2 d. - 2026 m. birželio 30 d.              </t>
  </si>
  <si>
    <t xml:space="preserve"> 2025 m. gegužės 1 d. -  2027 m. balandžio 30 d. </t>
  </si>
  <si>
    <t xml:space="preserve">2025 m. gegužės 1 d. - 2027 m. birželio 30 d.               </t>
  </si>
  <si>
    <t xml:space="preserve">2024 m. sausio 1 d.- 2029 m. gruodžio 31 d.              </t>
  </si>
  <si>
    <t xml:space="preserve">2024 m. balandžio 1 d. - 2027 m. gruodžio 31 d.  </t>
  </si>
  <si>
    <t xml:space="preserve">2023 m. kovo 20 d. - 2026 m. rugsėjo 30 d.   </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</si>
  <si>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 dokumentų naikiklius ir kt.</t>
  </si>
  <si>
    <t>Įsigytos Supaprastinto tranzito dokumentų informacinės sistemos (STDIS) modernizavimo, vystymo ir priežiūros paslaugos - 1 kompl. Įsigytos ugniasienės - 11 vnt. Įsigyta duomenų saugykla su priedais - 1 vnt. Tarnybinės stotys  - 2 vnt. Įsigyta rezervinio kopijavimo įranga - 1 kompl. Įsigyti nepertraukiamo maitinimo šaltiniai - 9 vnt. Įsigyti nešiojamieji kompiuteriai su priedais - 35 vnt. Įsigyti stacionarūs kompiuteriai su priedais - 27 vnt. Įsigyti mobilieji telefonai su priedais - 30 vnt. Įsigyti spalviniai daugiafunkciniai įrenginiai - 5 vnt. Įsigyti rašaliniai spausdintuvai - 20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 Oracle programinė įranga - 1 kompl., Virtualizavimo programinė įranga 1 kompl., Supaprastinto tranzito dokumento informacinės sistemos vystymo paslaugos - iki 1000 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</si>
</sst>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3"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1"/>
      <color rgb="FF000000"/>
      <name val="Calibri"/>
      <family val="2"/>
      <scheme val="minor"/>
    </font>
    <font>
      <sz val="10"/>
      <name val="Calibri"/>
      <family val="2"/>
      <charset val="186"/>
    </font>
    <font>
      <sz val="11"/>
      <name val="Times New Roman"/>
      <family val="1"/>
    </font>
    <font>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right/>
      <top style="thin">
        <color rgb="FF000000"/>
      </top>
      <bottom style="thin">
        <color indexed="64"/>
      </bottom>
      <diagonal/>
    </border>
    <border>
      <left/>
      <right style="thin">
        <color rgb="FF000000"/>
      </right>
      <top style="thin">
        <color indexed="64"/>
      </top>
      <bottom/>
      <diagonal/>
    </border>
  </borders>
  <cellStyleXfs count="5">
    <xf numFmtId="0" fontId="0" fillId="0" borderId="0"/>
    <xf numFmtId="0" fontId="1" fillId="0" borderId="0"/>
    <xf numFmtId="0" fontId="24" fillId="0" borderId="0"/>
    <xf numFmtId="43" fontId="27" fillId="0" borderId="0" applyFont="0" applyFill="0" applyBorder="0" applyAlignment="0" applyProtection="0"/>
    <xf numFmtId="0" fontId="29" fillId="0" borderId="0"/>
  </cellStyleXfs>
  <cellXfs count="461">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0" xfId="0" applyFont="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49" fontId="8" fillId="2" borderId="20" xfId="0" applyNumberFormat="1" applyFont="1" applyFill="1" applyBorder="1" applyAlignment="1">
      <alignment horizontal="center" vertical="top" wrapText="1"/>
    </xf>
    <xf numFmtId="0" fontId="8" fillId="0" borderId="5" xfId="0" applyFont="1" applyBorder="1" applyAlignment="1">
      <alignment horizontal="left" vertical="top" wrapText="1"/>
    </xf>
    <xf numFmtId="49" fontId="8" fillId="0" borderId="8" xfId="0" applyNumberFormat="1" applyFont="1" applyBorder="1" applyAlignment="1">
      <alignment horizontal="center" vertical="top"/>
    </xf>
    <xf numFmtId="49" fontId="8" fillId="0" borderId="5" xfId="0" applyNumberFormat="1" applyFont="1" applyBorder="1" applyAlignment="1">
      <alignment horizontal="center" vertical="top"/>
    </xf>
    <xf numFmtId="0" fontId="3" fillId="2" borderId="8" xfId="0" applyFont="1" applyFill="1" applyBorder="1" applyAlignment="1">
      <alignment horizontal="center" vertical="center"/>
    </xf>
    <xf numFmtId="49" fontId="8" fillId="2" borderId="8" xfId="0" applyNumberFormat="1" applyFont="1" applyFill="1" applyBorder="1" applyAlignment="1">
      <alignment horizontal="center" vertical="top"/>
    </xf>
    <xf numFmtId="49" fontId="8" fillId="2" borderId="5" xfId="0" applyNumberFormat="1" applyFont="1" applyFill="1" applyBorder="1" applyAlignment="1">
      <alignment horizontal="center" vertical="top"/>
    </xf>
    <xf numFmtId="0" fontId="5" fillId="0" borderId="7" xfId="0" applyFont="1" applyBorder="1" applyAlignment="1">
      <alignment horizontal="left" vertical="top" wrapText="1"/>
    </xf>
    <xf numFmtId="43" fontId="8" fillId="0" borderId="5" xfId="3" applyFont="1" applyFill="1" applyBorder="1" applyAlignment="1">
      <alignment horizontal="center" vertical="top"/>
    </xf>
    <xf numFmtId="0" fontId="32" fillId="0" borderId="0" xfId="0" applyFont="1"/>
    <xf numFmtId="0" fontId="8" fillId="2" borderId="15" xfId="0" applyFont="1" applyFill="1" applyBorder="1" applyAlignment="1">
      <alignment horizontal="center" vertical="top"/>
    </xf>
    <xf numFmtId="0" fontId="8" fillId="2" borderId="7" xfId="0" applyFont="1" applyFill="1" applyBorder="1" applyAlignment="1">
      <alignment horizontal="center" vertical="top" wrapText="1"/>
    </xf>
    <xf numFmtId="49" fontId="3" fillId="2" borderId="29" xfId="0" applyNumberFormat="1" applyFont="1" applyFill="1" applyBorder="1" applyAlignment="1">
      <alignment horizontal="center" vertical="top"/>
    </xf>
    <xf numFmtId="0" fontId="3" fillId="3" borderId="5" xfId="0" applyFont="1" applyFill="1" applyBorder="1" applyAlignment="1">
      <alignment horizontal="center" vertical="center"/>
    </xf>
    <xf numFmtId="0" fontId="7" fillId="2" borderId="44" xfId="0" applyFont="1" applyFill="1" applyBorder="1" applyAlignment="1">
      <alignment horizontal="center" vertical="top" wrapText="1"/>
    </xf>
    <xf numFmtId="0" fontId="3" fillId="0" borderId="17" xfId="0" applyFont="1" applyBorder="1" applyAlignment="1">
      <alignment horizontal="center" vertical="top"/>
    </xf>
    <xf numFmtId="0" fontId="8" fillId="0" borderId="19" xfId="0" applyFont="1" applyBorder="1" applyAlignment="1">
      <alignment horizontal="center" vertical="top" wrapText="1"/>
    </xf>
    <xf numFmtId="0" fontId="7" fillId="2" borderId="28" xfId="0" applyFont="1" applyFill="1" applyBorder="1" applyAlignment="1">
      <alignment horizontal="center" vertical="top" wrapText="1"/>
    </xf>
    <xf numFmtId="0" fontId="7" fillId="0" borderId="30" xfId="0" applyFont="1" applyBorder="1" applyAlignment="1">
      <alignment horizontal="center" vertical="top" wrapText="1"/>
    </xf>
    <xf numFmtId="49" fontId="3" fillId="0" borderId="7" xfId="0" applyNumberFormat="1" applyFont="1" applyBorder="1" applyAlignment="1">
      <alignment horizontal="center" vertical="top"/>
    </xf>
    <xf numFmtId="0" fontId="3" fillId="0" borderId="30" xfId="0" applyFont="1" applyBorder="1" applyAlignment="1">
      <alignment horizontal="center" vertical="top" wrapText="1"/>
    </xf>
    <xf numFmtId="0" fontId="18" fillId="0" borderId="0" xfId="0" applyFont="1"/>
    <xf numFmtId="49" fontId="3" fillId="0" borderId="15" xfId="0" applyNumberFormat="1" applyFont="1" applyBorder="1" applyAlignment="1">
      <alignment horizontal="left" vertical="top"/>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5"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top" wrapText="1"/>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0" fontId="8" fillId="0" borderId="1" xfId="0" applyFont="1" applyBorder="1" applyAlignment="1">
      <alignment horizontal="left" vertical="top" wrapText="1"/>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0" borderId="16" xfId="0" applyFont="1" applyBorder="1" applyAlignment="1">
      <alignment horizontal="center" vertical="top" wrapText="1"/>
    </xf>
    <xf numFmtId="0" fontId="3"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center" vertical="top" wrapText="1"/>
    </xf>
    <xf numFmtId="0" fontId="3" fillId="0" borderId="19" xfId="0" applyFont="1" applyBorder="1" applyAlignment="1">
      <alignment horizontal="center" vertical="top" wrapText="1"/>
    </xf>
    <xf numFmtId="0" fontId="0" fillId="0" borderId="17" xfId="0" applyBorder="1" applyAlignment="1">
      <alignment horizontal="center" vertical="top" wrapText="1"/>
    </xf>
    <xf numFmtId="4" fontId="8" fillId="0" borderId="15" xfId="0" applyNumberFormat="1" applyFont="1" applyBorder="1" applyAlignment="1">
      <alignment horizontal="center" vertical="top" wrapText="1"/>
    </xf>
    <xf numFmtId="0" fontId="8" fillId="2" borderId="15" xfId="0" applyFont="1" applyFill="1" applyBorder="1" applyAlignment="1">
      <alignment horizontal="left" vertical="top" wrapText="1"/>
    </xf>
    <xf numFmtId="4" fontId="8" fillId="0" borderId="17" xfId="0" applyNumberFormat="1" applyFont="1" applyBorder="1" applyAlignment="1">
      <alignment horizontal="center" vertical="top" wrapText="1"/>
    </xf>
    <xf numFmtId="0" fontId="3" fillId="2" borderId="16" xfId="0" applyFont="1" applyFill="1" applyBorder="1" applyAlignment="1">
      <alignment horizontal="center"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0" fontId="7" fillId="0" borderId="15" xfId="0" applyFont="1" applyBorder="1" applyAlignment="1">
      <alignment horizontal="left" vertical="top" wrapText="1"/>
    </xf>
    <xf numFmtId="165" fontId="8" fillId="0" borderId="15" xfId="0" applyNumberFormat="1" applyFont="1" applyBorder="1" applyAlignment="1">
      <alignment horizontal="center" vertical="top" wrapText="1"/>
    </xf>
    <xf numFmtId="0" fontId="0" fillId="0" borderId="16" xfId="0" applyBorder="1" applyAlignment="1">
      <alignment horizontal="center" vertical="top" wrapText="1"/>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0" borderId="8" xfId="0" applyNumberFormat="1" applyFont="1" applyBorder="1" applyAlignment="1">
      <alignment horizontal="center" vertical="top" wrapText="1"/>
    </xf>
    <xf numFmtId="0" fontId="8" fillId="0" borderId="8" xfId="0" applyFont="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164" fontId="8" fillId="0" borderId="1" xfId="0" applyNumberFormat="1" applyFont="1" applyBorder="1" applyAlignment="1">
      <alignment horizontal="center" vertical="top"/>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0" fontId="21" fillId="2" borderId="15" xfId="0" applyFont="1" applyFill="1" applyBorder="1" applyAlignment="1">
      <alignment horizontal="left" vertical="top" wrapText="1"/>
    </xf>
    <xf numFmtId="0" fontId="21" fillId="2" borderId="17" xfId="0" applyFont="1" applyFill="1" applyBorder="1" applyAlignment="1">
      <alignment horizontal="left" vertical="top" wrapText="1"/>
    </xf>
    <xf numFmtId="0" fontId="0" fillId="0" borderId="26" xfId="0" applyBorder="1" applyAlignment="1">
      <alignment horizontal="center"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3" fillId="0" borderId="21" xfId="0" applyFont="1" applyBorder="1" applyAlignment="1">
      <alignment horizontal="center" vertical="top" wrapText="1"/>
    </xf>
    <xf numFmtId="0" fontId="10" fillId="2" borderId="5" xfId="0" applyFont="1" applyFill="1" applyBorder="1" applyAlignment="1">
      <alignment horizontal="left" vertical="top" wrapText="1"/>
    </xf>
    <xf numFmtId="0" fontId="8" fillId="0" borderId="6" xfId="0" applyFont="1" applyBorder="1" applyAlignment="1">
      <alignment horizontal="left"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4" fontId="8" fillId="2" borderId="40" xfId="0" applyNumberFormat="1" applyFont="1" applyFill="1" applyBorder="1" applyAlignment="1">
      <alignment horizontal="center" vertical="top" wrapText="1"/>
    </xf>
    <xf numFmtId="4" fontId="8" fillId="2" borderId="41" xfId="0" applyNumberFormat="1" applyFont="1" applyFill="1" applyBorder="1" applyAlignment="1">
      <alignment horizontal="center" vertical="top" wrapText="1"/>
    </xf>
    <xf numFmtId="0" fontId="3" fillId="0" borderId="5" xfId="4" applyFont="1" applyBorder="1" applyAlignment="1">
      <alignment horizontal="left" vertical="center" wrapText="1" readingOrder="1"/>
    </xf>
    <xf numFmtId="0" fontId="30" fillId="0" borderId="5" xfId="4" applyFont="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164" fontId="31" fillId="0" borderId="15" xfId="0" applyNumberFormat="1" applyFont="1" applyBorder="1" applyAlignment="1">
      <alignment horizontal="center" vertical="top"/>
    </xf>
    <xf numFmtId="164" fontId="31" fillId="0" borderId="17" xfId="0" applyNumberFormat="1" applyFont="1" applyBorder="1" applyAlignment="1">
      <alignment horizontal="center" vertical="top"/>
    </xf>
    <xf numFmtId="0" fontId="15" fillId="3" borderId="5" xfId="0" applyFont="1" applyFill="1" applyBorder="1" applyAlignment="1">
      <alignment horizontal="center"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4" fontId="8" fillId="2" borderId="5" xfId="0" applyNumberFormat="1" applyFont="1" applyFill="1" applyBorder="1" applyAlignment="1">
      <alignment horizontal="center" vertical="top" wrapText="1"/>
    </xf>
    <xf numFmtId="0" fontId="8" fillId="2" borderId="5" xfId="0" applyFont="1" applyFill="1" applyBorder="1" applyAlignment="1">
      <alignment horizontal="left" vertical="top" wrapText="1"/>
    </xf>
    <xf numFmtId="4" fontId="8" fillId="0" borderId="5" xfId="0" applyNumberFormat="1" applyFont="1" applyBorder="1" applyAlignment="1">
      <alignment horizontal="center" vertical="top" wrapText="1"/>
    </xf>
    <xf numFmtId="0" fontId="8" fillId="0" borderId="5" xfId="0" applyFont="1" applyBorder="1" applyAlignment="1">
      <alignment horizontal="center" vertical="top" wrapText="1"/>
    </xf>
    <xf numFmtId="0" fontId="8" fillId="0" borderId="5" xfId="0" applyFont="1" applyBorder="1" applyAlignment="1">
      <alignment vertical="top" wrapText="1"/>
    </xf>
    <xf numFmtId="0" fontId="3" fillId="0" borderId="5" xfId="0" applyFont="1" applyBorder="1" applyAlignment="1">
      <alignment vertical="top" wrapText="1"/>
    </xf>
    <xf numFmtId="4" fontId="31" fillId="0" borderId="15" xfId="0" applyNumberFormat="1" applyFont="1" applyBorder="1" applyAlignment="1">
      <alignment horizontal="center" vertical="top"/>
    </xf>
    <xf numFmtId="4" fontId="31" fillId="0" borderId="17" xfId="0" applyNumberFormat="1" applyFont="1" applyBorder="1" applyAlignment="1">
      <alignment horizontal="center" vertical="top"/>
    </xf>
    <xf numFmtId="0" fontId="7" fillId="0" borderId="5" xfId="0" applyFont="1" applyBorder="1" applyAlignment="1">
      <alignment horizontal="left" vertical="top" wrapText="1"/>
    </xf>
    <xf numFmtId="164" fontId="8" fillId="0" borderId="5" xfId="0" applyNumberFormat="1" applyFont="1" applyBorder="1" applyAlignment="1">
      <alignment horizontal="center" vertical="top"/>
    </xf>
    <xf numFmtId="0" fontId="8" fillId="0" borderId="5" xfId="0" applyFont="1" applyBorder="1" applyAlignment="1">
      <alignment horizontal="left"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5" fontId="8" fillId="0" borderId="1" xfId="0" applyNumberFormat="1" applyFont="1" applyBorder="1" applyAlignment="1">
      <alignment horizontal="center" vertical="top"/>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164" fontId="8" fillId="0" borderId="18" xfId="0" applyNumberFormat="1" applyFont="1" applyBorder="1" applyAlignment="1">
      <alignment horizontal="center" vertical="top"/>
    </xf>
    <xf numFmtId="0" fontId="3" fillId="0" borderId="5" xfId="0" applyFont="1" applyBorder="1" applyAlignment="1">
      <alignment horizontal="left"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165" fontId="8" fillId="0" borderId="5" xfId="0" applyNumberFormat="1" applyFont="1" applyBorder="1" applyAlignment="1">
      <alignment horizontal="center"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3"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8" fillId="0" borderId="8" xfId="0" applyFont="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4" fontId="8" fillId="2" borderId="43"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0" fontId="0" fillId="0" borderId="7" xfId="0" applyBorder="1" applyAlignment="1">
      <alignment horizontal="center" vertical="top" wrapText="1"/>
    </xf>
    <xf numFmtId="165" fontId="8" fillId="0" borderId="31" xfId="0" applyNumberFormat="1" applyFont="1" applyBorder="1" applyAlignment="1">
      <alignment horizontal="center" vertical="top"/>
    </xf>
    <xf numFmtId="0" fontId="5" fillId="2" borderId="29" xfId="0" applyFont="1" applyFill="1" applyBorder="1" applyAlignment="1">
      <alignment vertical="top" wrapText="1"/>
    </xf>
    <xf numFmtId="0" fontId="5" fillId="0" borderId="28" xfId="0" applyFont="1" applyBorder="1" applyAlignment="1">
      <alignment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8" fillId="2" borderId="15" xfId="0" applyFont="1" applyFill="1" applyBorder="1" applyAlignment="1">
      <alignment horizontal="center" vertical="top" wrapText="1"/>
    </xf>
    <xf numFmtId="0" fontId="8" fillId="2" borderId="17" xfId="0" applyFont="1" applyFill="1" applyBorder="1" applyAlignment="1">
      <alignment horizontal="center" vertical="top" wrapText="1"/>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5" xfId="0" applyFont="1" applyFill="1" applyBorder="1" applyAlignment="1">
      <alignment horizontal="center" vertical="top" wrapText="1"/>
    </xf>
    <xf numFmtId="0" fontId="3" fillId="3" borderId="7" xfId="0" applyFont="1" applyFill="1" applyBorder="1" applyAlignment="1">
      <alignment horizontal="center" vertical="top"/>
    </xf>
    <xf numFmtId="0" fontId="0" fillId="0" borderId="8" xfId="0"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8" fillId="2" borderId="8" xfId="0" applyFont="1" applyFill="1" applyBorder="1" applyAlignment="1">
      <alignment horizontal="left" vertical="top" wrapText="1"/>
    </xf>
    <xf numFmtId="0" fontId="8" fillId="2" borderId="16" xfId="0" applyFont="1" applyFill="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164" fontId="8" fillId="0" borderId="5" xfId="0" applyNumberFormat="1" applyFont="1" applyBorder="1" applyAlignment="1">
      <alignment horizontal="center"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21" fillId="0" borderId="5" xfId="1" applyFont="1" applyBorder="1" applyAlignment="1">
      <alignment horizontal="left" vertical="top" wrapText="1"/>
    </xf>
    <xf numFmtId="164" fontId="8" fillId="0" borderId="3" xfId="0" applyNumberFormat="1" applyFont="1" applyBorder="1" applyAlignment="1">
      <alignment horizontal="center" vertical="top"/>
    </xf>
    <xf numFmtId="0" fontId="8" fillId="0" borderId="35" xfId="0" applyFont="1" applyBorder="1" applyAlignment="1">
      <alignment horizontal="left" vertical="top" wrapText="1"/>
    </xf>
    <xf numFmtId="4" fontId="21" fillId="0" borderId="42" xfId="0" applyNumberFormat="1" applyFont="1" applyBorder="1" applyAlignment="1">
      <alignment horizontal="center" vertical="top"/>
    </xf>
    <xf numFmtId="4" fontId="21" fillId="0" borderId="33" xfId="0" applyNumberFormat="1" applyFont="1" applyBorder="1" applyAlignment="1">
      <alignment horizontal="center" vertical="top"/>
    </xf>
    <xf numFmtId="164" fontId="8" fillId="0" borderId="7" xfId="0" applyNumberFormat="1" applyFont="1" applyBorder="1" applyAlignment="1">
      <alignment horizontal="center" vertical="top" wrapText="1"/>
    </xf>
    <xf numFmtId="165" fontId="8" fillId="0" borderId="7" xfId="0" applyNumberFormat="1" applyFont="1" applyBorder="1" applyAlignment="1">
      <alignment horizontal="center" vertical="top" wrapText="1"/>
    </xf>
    <xf numFmtId="4" fontId="21" fillId="0" borderId="38" xfId="0" applyNumberFormat="1" applyFont="1" applyBorder="1" applyAlignment="1">
      <alignment horizontal="center" vertical="top"/>
    </xf>
    <xf numFmtId="4" fontId="21" fillId="0" borderId="39" xfId="0" applyNumberFormat="1" applyFont="1" applyBorder="1" applyAlignment="1">
      <alignment horizontal="center" vertical="top"/>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4" fontId="8" fillId="0" borderId="32" xfId="0" applyNumberFormat="1" applyFont="1" applyBorder="1" applyAlignment="1">
      <alignment vertical="top"/>
    </xf>
    <xf numFmtId="164" fontId="8" fillId="0" borderId="26" xfId="0" applyNumberFormat="1" applyFont="1" applyBorder="1" applyAlignment="1">
      <alignment vertical="top"/>
    </xf>
    <xf numFmtId="4" fontId="21" fillId="0" borderId="36" xfId="0" applyNumberFormat="1" applyFont="1" applyBorder="1" applyAlignment="1">
      <alignment horizontal="center" vertical="top"/>
    </xf>
    <xf numFmtId="4" fontId="21" fillId="0" borderId="37" xfId="0" applyNumberFormat="1" applyFont="1" applyBorder="1" applyAlignment="1">
      <alignment horizontal="center" vertical="top"/>
    </xf>
    <xf numFmtId="0" fontId="3" fillId="2" borderId="0" xfId="0" applyFont="1" applyFill="1" applyAlignment="1">
      <alignment horizontal="left" vertical="top" shrinkToFit="1"/>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4" fontId="2" fillId="0" borderId="15" xfId="0" applyNumberFormat="1" applyFont="1" applyBorder="1" applyAlignment="1">
      <alignment horizontal="center" vertical="top" wrapText="1"/>
    </xf>
    <xf numFmtId="4" fontId="2" fillId="0" borderId="17" xfId="0" applyNumberFormat="1" applyFont="1" applyBorder="1" applyAlignment="1">
      <alignment horizontal="center" vertical="top" wrapText="1"/>
    </xf>
    <xf numFmtId="164" fontId="8" fillId="0" borderId="11" xfId="0" applyNumberFormat="1" applyFont="1" applyBorder="1" applyAlignment="1">
      <alignment horizontal="center" vertical="top"/>
    </xf>
    <xf numFmtId="0" fontId="4" fillId="2" borderId="0" xfId="0" applyFont="1" applyFill="1" applyAlignment="1">
      <alignment horizontal="center" vertical="center" wrapText="1"/>
    </xf>
    <xf numFmtId="0" fontId="8" fillId="0" borderId="16" xfId="0" applyFont="1" applyBorder="1" applyAlignment="1">
      <alignment horizontal="left" vertical="top" wrapText="1"/>
    </xf>
    <xf numFmtId="0" fontId="0" fillId="0" borderId="5" xfId="0" applyBorder="1" applyAlignment="1">
      <alignment horizontal="center" vertical="top" wrapText="1"/>
    </xf>
    <xf numFmtId="4" fontId="5" fillId="0" borderId="5" xfId="0" applyNumberFormat="1" applyFont="1" applyBorder="1" applyAlignment="1">
      <alignment horizontal="center" vertical="top"/>
    </xf>
    <xf numFmtId="4" fontId="5" fillId="0" borderId="5" xfId="0" applyNumberFormat="1" applyFont="1"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7" xfId="0" applyFont="1" applyBorder="1" applyAlignment="1">
      <alignment horizontal="left" vertical="top" wrapText="1"/>
    </xf>
    <xf numFmtId="0" fontId="2"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4" fontId="8" fillId="2" borderId="32" xfId="0" applyNumberFormat="1" applyFont="1" applyFill="1" applyBorder="1" applyAlignment="1">
      <alignment horizontal="center" vertical="top" wrapText="1"/>
    </xf>
    <xf numFmtId="4" fontId="8" fillId="2" borderId="16" xfId="0" applyNumberFormat="1" applyFont="1" applyFill="1" applyBorder="1" applyAlignment="1">
      <alignment horizontal="center" vertical="top"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3" fillId="0" borderId="5" xfId="0" applyFont="1" applyBorder="1" applyAlignment="1">
      <alignment vertical="top"/>
    </xf>
    <xf numFmtId="4" fontId="8" fillId="2" borderId="26" xfId="0" applyNumberFormat="1" applyFont="1" applyFill="1" applyBorder="1" applyAlignment="1">
      <alignment horizontal="center" vertical="top" wrapText="1"/>
    </xf>
    <xf numFmtId="0" fontId="8" fillId="0" borderId="15" xfId="0" applyFont="1" applyBorder="1" applyAlignment="1">
      <alignment horizontal="left" vertical="top" wrapText="1" shrinkToFit="1"/>
    </xf>
    <xf numFmtId="0" fontId="0" fillId="0" borderId="16" xfId="0" applyBorder="1" applyAlignment="1">
      <alignment horizontal="left" vertical="top" wrapText="1" shrinkToFit="1"/>
    </xf>
    <xf numFmtId="0" fontId="0" fillId="0" borderId="17" xfId="0" applyBorder="1" applyAlignment="1">
      <alignment horizontal="left" vertical="top" wrapText="1" shrinkToFit="1"/>
    </xf>
    <xf numFmtId="0" fontId="15" fillId="3" borderId="15" xfId="0" applyFont="1" applyFill="1" applyBorder="1" applyAlignment="1">
      <alignment horizontal="center" vertical="top" wrapText="1"/>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0" fontId="0" fillId="0" borderId="29" xfId="0" applyBorder="1" applyAlignment="1">
      <alignment horizontal="center" vertical="top" wrapText="1"/>
    </xf>
    <xf numFmtId="0" fontId="11" fillId="2" borderId="5" xfId="0" applyFont="1" applyFill="1" applyBorder="1" applyAlignment="1">
      <alignment horizontal="left" vertical="top" wrapText="1"/>
    </xf>
    <xf numFmtId="0" fontId="12" fillId="0" borderId="1" xfId="0" applyFont="1" applyBorder="1" applyAlignment="1">
      <alignment horizontal="left" vertical="top" wrapText="1"/>
    </xf>
    <xf numFmtId="0" fontId="8" fillId="0" borderId="13" xfId="0" applyFont="1" applyBorder="1" applyAlignment="1">
      <alignment horizontal="center" vertical="top" wrapText="1"/>
    </xf>
    <xf numFmtId="0" fontId="8" fillId="2" borderId="26" xfId="0" applyFont="1" applyFill="1" applyBorder="1" applyAlignment="1">
      <alignment horizontal="left" vertical="top" wrapText="1"/>
    </xf>
    <xf numFmtId="4" fontId="15" fillId="0" borderId="5" xfId="0" applyNumberFormat="1" applyFont="1" applyBorder="1" applyAlignment="1">
      <alignment horizontal="center" vertical="top"/>
    </xf>
    <xf numFmtId="2" fontId="8" fillId="0" borderId="2" xfId="0" applyNumberFormat="1" applyFont="1" applyBorder="1" applyAlignment="1">
      <alignment horizontal="center" vertical="top" wrapText="1"/>
    </xf>
    <xf numFmtId="0" fontId="0" fillId="0" borderId="4" xfId="0" applyBorder="1" applyAlignment="1">
      <alignment horizontal="center" vertical="top" wrapText="1"/>
    </xf>
    <xf numFmtId="4" fontId="3" fillId="0" borderId="32" xfId="0" applyNumberFormat="1" applyFont="1" applyBorder="1" applyAlignment="1">
      <alignment horizontal="center" vertical="top"/>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21" fillId="0" borderId="5" xfId="0" applyFont="1" applyBorder="1" applyAlignment="1">
      <alignment horizontal="center" vertical="top" wrapText="1"/>
    </xf>
    <xf numFmtId="0" fontId="10"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3" fillId="0" borderId="16" xfId="0" applyFont="1" applyBorder="1" applyAlignment="1">
      <alignment horizontal="left" vertical="top"/>
    </xf>
    <xf numFmtId="0" fontId="3" fillId="0" borderId="17" xfId="0" applyFont="1" applyBorder="1" applyAlignment="1">
      <alignment horizontal="left" vertical="top"/>
    </xf>
    <xf numFmtId="0" fontId="7" fillId="2" borderId="5" xfId="0" applyFont="1" applyFill="1" applyBorder="1" applyAlignment="1">
      <alignment horizontal="left" vertical="top" wrapText="1"/>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8" fillId="0" borderId="8"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5" xfId="0" applyFont="1" applyFill="1" applyBorder="1" applyAlignment="1">
      <alignment horizontal="center" vertical="top" wrapText="1"/>
    </xf>
    <xf numFmtId="0" fontId="3" fillId="0" borderId="19" xfId="0" applyFont="1" applyFill="1" applyBorder="1" applyAlignment="1">
      <alignment horizontal="center" vertical="top" wrapText="1"/>
    </xf>
    <xf numFmtId="0" fontId="8" fillId="0" borderId="7" xfId="0" applyFont="1" applyFill="1" applyBorder="1" applyAlignment="1">
      <alignment horizontal="center" vertical="top" wrapText="1"/>
    </xf>
    <xf numFmtId="0" fontId="5" fillId="0" borderId="5" xfId="0" applyFont="1" applyFill="1" applyBorder="1" applyAlignment="1">
      <alignment horizontal="center" vertical="top" wrapText="1"/>
    </xf>
    <xf numFmtId="0" fontId="3" fillId="0" borderId="5" xfId="0" applyFont="1" applyFill="1" applyBorder="1" applyAlignment="1">
      <alignment horizontal="center" vertical="top"/>
    </xf>
    <xf numFmtId="0" fontId="21" fillId="0" borderId="19" xfId="0" applyFont="1" applyFill="1" applyBorder="1" applyAlignment="1">
      <alignment horizontal="center" vertical="top"/>
    </xf>
    <xf numFmtId="0" fontId="3" fillId="0" borderId="17" xfId="0" applyFont="1" applyFill="1" applyBorder="1" applyAlignment="1">
      <alignment horizontal="center" vertical="top" wrapText="1"/>
    </xf>
    <xf numFmtId="0" fontId="3" fillId="0" borderId="17" xfId="0" applyFont="1" applyFill="1" applyBorder="1" applyAlignment="1">
      <alignment horizontal="center" vertical="top"/>
    </xf>
    <xf numFmtId="4" fontId="3" fillId="0" borderId="20" xfId="0" applyNumberFormat="1" applyFont="1" applyFill="1" applyBorder="1" applyAlignment="1">
      <alignment horizontal="center" vertical="top"/>
    </xf>
    <xf numFmtId="4" fontId="3" fillId="0" borderId="19" xfId="0" applyNumberFormat="1" applyFont="1" applyFill="1" applyBorder="1" applyAlignment="1">
      <alignment horizontal="center" vertical="top"/>
    </xf>
    <xf numFmtId="0" fontId="3" fillId="0" borderId="19" xfId="0" applyFont="1" applyFill="1" applyBorder="1" applyAlignment="1">
      <alignment horizontal="center" vertical="top"/>
    </xf>
    <xf numFmtId="0" fontId="3" fillId="0" borderId="20" xfId="0" applyFont="1" applyFill="1" applyBorder="1" applyAlignment="1">
      <alignment horizontal="center" vertical="top" wrapText="1"/>
    </xf>
    <xf numFmtId="0" fontId="3" fillId="0" borderId="21" xfId="0" applyFont="1" applyFill="1" applyBorder="1" applyAlignment="1">
      <alignment horizontal="center" vertical="top" wrapText="1"/>
    </xf>
    <xf numFmtId="0" fontId="3" fillId="0" borderId="19" xfId="0" applyFont="1" applyFill="1" applyBorder="1" applyAlignment="1">
      <alignment horizontal="center" vertical="top" wrapText="1"/>
    </xf>
    <xf numFmtId="4" fontId="8" fillId="0" borderId="15" xfId="0" applyNumberFormat="1" applyFont="1" applyFill="1" applyBorder="1" applyAlignment="1">
      <alignment horizontal="center" vertical="top" wrapText="1"/>
    </xf>
    <xf numFmtId="4" fontId="8" fillId="0" borderId="17" xfId="0" applyNumberFormat="1" applyFont="1" applyFill="1" applyBorder="1" applyAlignment="1">
      <alignment horizontal="center" vertical="top" wrapText="1"/>
    </xf>
    <xf numFmtId="0" fontId="8" fillId="0" borderId="15" xfId="0" applyFont="1" applyFill="1" applyBorder="1" applyAlignment="1">
      <alignment horizontal="left" vertical="top" wrapText="1"/>
    </xf>
    <xf numFmtId="0" fontId="8" fillId="0" borderId="17" xfId="0" applyFont="1" applyFill="1" applyBorder="1" applyAlignment="1">
      <alignment horizontal="left" vertical="top" wrapText="1"/>
    </xf>
    <xf numFmtId="0" fontId="3" fillId="0" borderId="5" xfId="0" applyFont="1" applyFill="1" applyBorder="1" applyAlignment="1">
      <alignment horizontal="center" vertical="top" wrapText="1"/>
    </xf>
    <xf numFmtId="0" fontId="8" fillId="0" borderId="5" xfId="0" applyFont="1" applyFill="1" applyBorder="1" applyAlignment="1">
      <alignment horizontal="center" vertical="top"/>
    </xf>
    <xf numFmtId="164" fontId="8" fillId="0" borderId="10"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0" fontId="8" fillId="0" borderId="17" xfId="0" applyFont="1" applyFill="1" applyBorder="1" applyAlignment="1">
      <alignment horizontal="center" vertical="top"/>
    </xf>
    <xf numFmtId="0" fontId="8" fillId="0" borderId="27" xfId="0" applyFont="1" applyFill="1" applyBorder="1" applyAlignment="1">
      <alignment horizontal="center" vertical="top"/>
    </xf>
    <xf numFmtId="0" fontId="3" fillId="0" borderId="28" xfId="0" applyFont="1" applyFill="1" applyBorder="1" applyAlignment="1">
      <alignment horizontal="center" vertical="top" wrapText="1"/>
    </xf>
    <xf numFmtId="0" fontId="21" fillId="0" borderId="5" xfId="0" applyFont="1" applyFill="1" applyBorder="1" applyAlignment="1">
      <alignment horizontal="center" vertical="top"/>
    </xf>
    <xf numFmtId="0" fontId="3" fillId="0" borderId="15"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0" fillId="0" borderId="16" xfId="0" applyFill="1" applyBorder="1" applyAlignment="1">
      <alignment horizontal="center" vertical="top" wrapText="1"/>
    </xf>
    <xf numFmtId="0" fontId="0" fillId="0" borderId="17" xfId="0" applyFill="1" applyBorder="1" applyAlignment="1">
      <alignment horizontal="center" vertical="top" wrapText="1"/>
    </xf>
  </cellXfs>
  <cellStyles count="5">
    <cellStyle name="Įprastas" xfId="0" builtinId="0" customBuiltin="1"/>
    <cellStyle name="Įprastas 2" xfId="1" xr:uid="{20EEE329-380D-46E2-ADA3-74EC4FD8913F}"/>
    <cellStyle name="Kablelis" xfId="3" builtinId="3"/>
    <cellStyle name="Normal" xfId="4" xr:uid="{5DC7B87B-BC0C-4966-987E-D8B136AA220A}"/>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04"/>
  <sheetViews>
    <sheetView tabSelected="1" zoomScale="80" zoomScaleNormal="80" workbookViewId="0">
      <pane xSplit="1" ySplit="6" topLeftCell="B101" activePane="bottomRight" state="frozen"/>
      <selection pane="topRight" activeCell="B1" sqref="B1"/>
      <selection pane="bottomLeft" activeCell="A7" sqref="A7"/>
      <selection pane="bottomRight" activeCell="T48" sqref="T48:V48"/>
    </sheetView>
  </sheetViews>
  <sheetFormatPr defaultColWidth="9.44140625" defaultRowHeight="14.4" x14ac:dyDescent="0.3"/>
  <cols>
    <col min="1" max="1" width="2.5546875" style="1" customWidth="1"/>
    <col min="2" max="2" width="15.5546875" style="1" customWidth="1"/>
    <col min="3" max="4" width="9.44140625" style="1" customWidth="1"/>
    <col min="5" max="5" width="10.5546875" style="1" customWidth="1"/>
    <col min="6" max="6" width="6.44140625" style="1" customWidth="1"/>
    <col min="7" max="7" width="10.44140625" style="1" customWidth="1"/>
    <col min="8" max="8" width="7.44140625" style="1" customWidth="1"/>
    <col min="9" max="9" width="6.5546875" style="1" customWidth="1"/>
    <col min="10" max="10" width="8.44140625" style="1" customWidth="1"/>
    <col min="11" max="11" width="9.44140625" style="1" customWidth="1"/>
    <col min="12" max="12" width="21.44140625" style="1" customWidth="1"/>
    <col min="13" max="13" width="26.44140625" style="1" customWidth="1"/>
    <col min="14" max="14" width="17.44140625" style="1" customWidth="1"/>
    <col min="15" max="15" width="9.44140625" style="1" customWidth="1"/>
    <col min="16" max="16" width="40" style="1" customWidth="1"/>
    <col min="17" max="17" width="9.44140625" style="1"/>
    <col min="18" max="18" width="10.44140625" style="1" customWidth="1"/>
    <col min="19" max="19" width="18.5546875" style="1" customWidth="1"/>
    <col min="20" max="20" width="5.5546875" style="1" customWidth="1"/>
    <col min="21" max="21" width="5" style="1" customWidth="1"/>
    <col min="22" max="22" width="8.5546875" style="1" customWidth="1"/>
    <col min="23" max="23" width="9.44140625" style="1"/>
    <col min="24" max="24" width="9.5546875" style="1" customWidth="1"/>
    <col min="25" max="25" width="13.44140625" style="1" customWidth="1"/>
    <col min="26" max="26" width="13" style="1" customWidth="1"/>
    <col min="27" max="27" width="12.44140625" style="1" customWidth="1"/>
    <col min="28" max="29" width="11.44140625" style="1" customWidth="1"/>
    <col min="30" max="30" width="24.44140625" style="1" customWidth="1"/>
    <col min="31" max="42" width="9.44140625" style="1" hidden="1" customWidth="1"/>
    <col min="43" max="16384" width="9.44140625" style="1"/>
  </cols>
  <sheetData>
    <row r="1" spans="1:30" x14ac:dyDescent="0.3">
      <c r="B1" s="2"/>
      <c r="C1" s="2"/>
      <c r="D1" s="2"/>
      <c r="E1" s="2"/>
      <c r="F1" s="2"/>
      <c r="G1" s="2"/>
      <c r="H1" s="2"/>
      <c r="I1" s="2"/>
      <c r="J1" s="2"/>
      <c r="K1" s="2"/>
      <c r="L1" s="2"/>
      <c r="M1" s="2"/>
      <c r="N1" s="2"/>
    </row>
    <row r="2" spans="1:30" ht="29.85" customHeight="1" x14ac:dyDescent="0.3">
      <c r="A2" s="360" t="s">
        <v>20</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67"/>
      <c r="AD2" s="67"/>
    </row>
    <row r="3" spans="1:30" x14ac:dyDescent="0.3">
      <c r="B3" s="2"/>
      <c r="C3" s="2"/>
      <c r="D3" s="2"/>
      <c r="E3" s="2"/>
      <c r="F3" s="2"/>
      <c r="G3" s="2"/>
      <c r="H3" s="2"/>
      <c r="I3" s="2"/>
      <c r="J3" s="2"/>
      <c r="K3" s="2"/>
      <c r="L3" s="2"/>
      <c r="M3" s="2"/>
      <c r="N3" s="2"/>
    </row>
    <row r="4" spans="1:30" ht="15" customHeight="1" x14ac:dyDescent="0.3">
      <c r="A4" s="367"/>
      <c r="B4" s="312" t="s">
        <v>3</v>
      </c>
      <c r="C4" s="314" t="s">
        <v>4</v>
      </c>
      <c r="D4" s="314"/>
      <c r="E4" s="314"/>
      <c r="F4" s="312" t="s">
        <v>0</v>
      </c>
      <c r="G4" s="312"/>
      <c r="H4" s="312"/>
      <c r="I4" s="312"/>
      <c r="J4" s="312"/>
      <c r="K4" s="312"/>
      <c r="L4" s="317" t="s">
        <v>424</v>
      </c>
      <c r="M4" s="160"/>
      <c r="N4" s="312" t="s">
        <v>12</v>
      </c>
      <c r="O4" s="371" t="s">
        <v>78</v>
      </c>
      <c r="P4" s="371"/>
      <c r="Q4" s="225" t="s">
        <v>313</v>
      </c>
      <c r="R4" s="225"/>
      <c r="S4" s="225"/>
      <c r="T4" s="378" t="s">
        <v>79</v>
      </c>
      <c r="U4" s="378"/>
      <c r="V4" s="378"/>
      <c r="W4" s="372" t="s">
        <v>80</v>
      </c>
      <c r="X4" s="372"/>
      <c r="Y4" s="225" t="s">
        <v>148</v>
      </c>
      <c r="Z4" s="225"/>
      <c r="AA4" s="225"/>
      <c r="AB4" s="225"/>
      <c r="AC4" s="397" t="s">
        <v>256</v>
      </c>
      <c r="AD4" s="225" t="s">
        <v>291</v>
      </c>
    </row>
    <row r="5" spans="1:30" ht="18.600000000000001" customHeight="1" x14ac:dyDescent="0.3">
      <c r="A5" s="368"/>
      <c r="B5" s="312"/>
      <c r="C5" s="314"/>
      <c r="D5" s="314"/>
      <c r="E5" s="314"/>
      <c r="F5" s="314" t="s">
        <v>435</v>
      </c>
      <c r="G5" s="314"/>
      <c r="H5" s="314" t="s">
        <v>436</v>
      </c>
      <c r="I5" s="314"/>
      <c r="J5" s="313" t="s">
        <v>1</v>
      </c>
      <c r="K5" s="313"/>
      <c r="L5" s="318" t="s">
        <v>2</v>
      </c>
      <c r="M5" s="318" t="s">
        <v>425</v>
      </c>
      <c r="N5" s="312"/>
      <c r="O5" s="371"/>
      <c r="P5" s="371"/>
      <c r="Q5" s="225"/>
      <c r="R5" s="225"/>
      <c r="S5" s="225"/>
      <c r="T5" s="378"/>
      <c r="U5" s="378"/>
      <c r="V5" s="378"/>
      <c r="W5" s="372"/>
      <c r="X5" s="372"/>
      <c r="Y5" s="225"/>
      <c r="Z5" s="225"/>
      <c r="AA5" s="225"/>
      <c r="AB5" s="225"/>
      <c r="AC5" s="397"/>
      <c r="AD5" s="225"/>
    </row>
    <row r="6" spans="1:30" ht="48.6" customHeight="1" x14ac:dyDescent="0.3">
      <c r="A6" s="369"/>
      <c r="B6" s="312"/>
      <c r="C6" s="314"/>
      <c r="D6" s="314"/>
      <c r="E6" s="314"/>
      <c r="F6" s="314"/>
      <c r="G6" s="314"/>
      <c r="H6" s="314"/>
      <c r="I6" s="314"/>
      <c r="J6" s="313"/>
      <c r="K6" s="313"/>
      <c r="L6" s="319"/>
      <c r="M6" s="319"/>
      <c r="N6" s="312"/>
      <c r="O6" s="371"/>
      <c r="P6" s="371"/>
      <c r="Q6" s="225"/>
      <c r="R6" s="225"/>
      <c r="S6" s="225"/>
      <c r="T6" s="378"/>
      <c r="U6" s="378"/>
      <c r="V6" s="378"/>
      <c r="W6" s="372"/>
      <c r="X6" s="372"/>
      <c r="Y6" s="15" t="s">
        <v>81</v>
      </c>
      <c r="Z6" s="15" t="s">
        <v>82</v>
      </c>
      <c r="AA6" s="15" t="s">
        <v>83</v>
      </c>
      <c r="AB6" s="15" t="s">
        <v>84</v>
      </c>
      <c r="AC6" s="397"/>
      <c r="AD6" s="225"/>
    </row>
    <row r="7" spans="1:30" ht="17.850000000000001" customHeight="1" x14ac:dyDescent="0.3">
      <c r="A7" s="7"/>
      <c r="B7" s="14">
        <v>1</v>
      </c>
      <c r="C7" s="370">
        <v>2</v>
      </c>
      <c r="D7" s="370"/>
      <c r="E7" s="370"/>
      <c r="F7" s="315">
        <v>3</v>
      </c>
      <c r="G7" s="315"/>
      <c r="H7" s="316">
        <v>4</v>
      </c>
      <c r="I7" s="316"/>
      <c r="J7" s="315">
        <v>5</v>
      </c>
      <c r="K7" s="315"/>
      <c r="L7" s="119">
        <v>6</v>
      </c>
      <c r="M7" s="119">
        <v>7</v>
      </c>
      <c r="N7" s="14">
        <v>8</v>
      </c>
      <c r="O7" s="370">
        <v>9</v>
      </c>
      <c r="P7" s="370"/>
      <c r="Q7" s="373">
        <v>10</v>
      </c>
      <c r="R7" s="373"/>
      <c r="S7" s="373"/>
      <c r="T7" s="373">
        <v>11</v>
      </c>
      <c r="U7" s="373"/>
      <c r="V7" s="373"/>
      <c r="W7" s="377">
        <v>12</v>
      </c>
      <c r="X7" s="377"/>
      <c r="Y7" s="16">
        <v>13</v>
      </c>
      <c r="Z7" s="16">
        <v>14</v>
      </c>
      <c r="AA7" s="16">
        <v>15</v>
      </c>
      <c r="AB7" s="16">
        <v>16</v>
      </c>
      <c r="AC7" s="85">
        <v>17</v>
      </c>
      <c r="AD7" s="92">
        <v>18</v>
      </c>
    </row>
    <row r="8" spans="1:30" ht="16.5" customHeight="1" x14ac:dyDescent="0.3">
      <c r="A8" s="7"/>
      <c r="B8" s="8"/>
      <c r="C8" s="226" t="s">
        <v>21</v>
      </c>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8"/>
    </row>
    <row r="9" spans="1:30" ht="16.5" customHeight="1" x14ac:dyDescent="0.3">
      <c r="A9" s="7"/>
      <c r="B9" s="32"/>
      <c r="C9" s="226" t="s">
        <v>181</v>
      </c>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8"/>
    </row>
    <row r="10" spans="1:30" ht="174.45" customHeight="1" x14ac:dyDescent="0.3">
      <c r="A10" s="56"/>
      <c r="B10" s="18" t="s">
        <v>182</v>
      </c>
      <c r="C10" s="324" t="s">
        <v>183</v>
      </c>
      <c r="D10" s="324"/>
      <c r="E10" s="324"/>
      <c r="F10" s="179">
        <v>10803753.18</v>
      </c>
      <c r="G10" s="179"/>
      <c r="H10" s="179">
        <v>3601251.06</v>
      </c>
      <c r="I10" s="179"/>
      <c r="J10" s="179">
        <f>F10+H10</f>
        <v>14405004.24</v>
      </c>
      <c r="K10" s="179"/>
      <c r="L10" s="426">
        <v>75</v>
      </c>
      <c r="M10" s="426">
        <v>25</v>
      </c>
      <c r="N10" s="76" t="s">
        <v>34</v>
      </c>
      <c r="O10" s="365" t="s">
        <v>184</v>
      </c>
      <c r="P10" s="366"/>
      <c r="Q10" s="365" t="s">
        <v>185</v>
      </c>
      <c r="R10" s="385"/>
      <c r="S10" s="366"/>
      <c r="T10" s="381" t="s">
        <v>380</v>
      </c>
      <c r="U10" s="382"/>
      <c r="V10" s="383"/>
      <c r="W10" s="379" t="s">
        <v>116</v>
      </c>
      <c r="X10" s="380"/>
      <c r="Y10" s="20" t="s">
        <v>92</v>
      </c>
      <c r="Z10" s="20" t="s">
        <v>92</v>
      </c>
      <c r="AA10" s="20" t="s">
        <v>90</v>
      </c>
      <c r="AB10" s="20" t="s">
        <v>92</v>
      </c>
      <c r="AC10" s="86"/>
      <c r="AD10" s="24"/>
    </row>
    <row r="11" spans="1:30" ht="16.5" customHeight="1" x14ac:dyDescent="0.3">
      <c r="A11" s="18"/>
      <c r="B11" s="32"/>
      <c r="C11" s="229" t="s">
        <v>75</v>
      </c>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1"/>
    </row>
    <row r="12" spans="1:30" ht="112.5" customHeight="1" x14ac:dyDescent="0.3">
      <c r="A12" s="310"/>
      <c r="B12" s="33" t="s">
        <v>345</v>
      </c>
      <c r="C12" s="279" t="s">
        <v>346</v>
      </c>
      <c r="D12" s="361"/>
      <c r="E12" s="280"/>
      <c r="F12" s="161">
        <v>2220214.02</v>
      </c>
      <c r="G12" s="163"/>
      <c r="H12" s="161">
        <v>740071.34</v>
      </c>
      <c r="I12" s="163"/>
      <c r="J12" s="161">
        <f>F12+H12</f>
        <v>2960285.36</v>
      </c>
      <c r="K12" s="163"/>
      <c r="L12" s="427">
        <v>75</v>
      </c>
      <c r="M12" s="427">
        <v>25</v>
      </c>
      <c r="N12" s="71" t="s">
        <v>24</v>
      </c>
      <c r="O12" s="279" t="s">
        <v>348</v>
      </c>
      <c r="P12" s="280"/>
      <c r="Q12" s="279" t="s">
        <v>347</v>
      </c>
      <c r="R12" s="361"/>
      <c r="S12" s="280"/>
      <c r="T12" s="250" t="s">
        <v>439</v>
      </c>
      <c r="U12" s="251"/>
      <c r="V12" s="252"/>
      <c r="W12" s="250" t="s">
        <v>116</v>
      </c>
      <c r="X12" s="252"/>
      <c r="Y12" s="42" t="s">
        <v>89</v>
      </c>
      <c r="Z12" s="42" t="s">
        <v>87</v>
      </c>
      <c r="AA12" s="42" t="s">
        <v>90</v>
      </c>
      <c r="AB12" s="42" t="s">
        <v>88</v>
      </c>
      <c r="AC12" s="107"/>
      <c r="AD12" s="107"/>
    </row>
    <row r="13" spans="1:30" s="35" customFormat="1" ht="96" customHeight="1" x14ac:dyDescent="0.3">
      <c r="A13" s="311"/>
      <c r="B13" s="32" t="s">
        <v>76</v>
      </c>
      <c r="C13" s="401" t="s">
        <v>77</v>
      </c>
      <c r="D13" s="402"/>
      <c r="E13" s="403"/>
      <c r="F13" s="404">
        <v>7365107.0899999999</v>
      </c>
      <c r="G13" s="405"/>
      <c r="H13" s="404">
        <v>2455035.7000000002</v>
      </c>
      <c r="I13" s="405"/>
      <c r="J13" s="404">
        <f>F13+H13</f>
        <v>9820142.7899999991</v>
      </c>
      <c r="K13" s="405"/>
      <c r="L13" s="428">
        <v>75</v>
      </c>
      <c r="M13" s="428">
        <v>25</v>
      </c>
      <c r="N13" s="19" t="s">
        <v>24</v>
      </c>
      <c r="O13" s="386" t="s">
        <v>283</v>
      </c>
      <c r="P13" s="386"/>
      <c r="Q13" s="365" t="s">
        <v>284</v>
      </c>
      <c r="R13" s="385"/>
      <c r="S13" s="366"/>
      <c r="T13" s="379" t="s">
        <v>205</v>
      </c>
      <c r="U13" s="384"/>
      <c r="V13" s="380"/>
      <c r="W13" s="379" t="s">
        <v>116</v>
      </c>
      <c r="X13" s="380"/>
      <c r="Y13" s="20" t="s">
        <v>88</v>
      </c>
      <c r="Z13" s="20" t="s">
        <v>90</v>
      </c>
      <c r="AA13" s="20" t="s">
        <v>90</v>
      </c>
      <c r="AB13" s="20" t="s">
        <v>88</v>
      </c>
      <c r="AC13" s="106"/>
      <c r="AD13" s="20"/>
    </row>
    <row r="14" spans="1:30" ht="16.5" customHeight="1" x14ac:dyDescent="0.3">
      <c r="A14" s="22"/>
      <c r="B14" s="66"/>
      <c r="C14" s="232" t="s">
        <v>58</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4"/>
    </row>
    <row r="15" spans="1:30" s="35" customFormat="1" ht="119.55" customHeight="1" x14ac:dyDescent="0.3">
      <c r="A15" s="22"/>
      <c r="B15" s="66" t="s">
        <v>85</v>
      </c>
      <c r="C15" s="240" t="s">
        <v>27</v>
      </c>
      <c r="D15" s="240"/>
      <c r="E15" s="240"/>
      <c r="F15" s="239">
        <v>1750000</v>
      </c>
      <c r="G15" s="239"/>
      <c r="H15" s="239">
        <v>583333.34</v>
      </c>
      <c r="I15" s="239"/>
      <c r="J15" s="239">
        <f>F15+H15</f>
        <v>2333333.34</v>
      </c>
      <c r="K15" s="239"/>
      <c r="L15" s="429">
        <v>75</v>
      </c>
      <c r="M15" s="429">
        <v>25</v>
      </c>
      <c r="N15" s="29" t="s">
        <v>24</v>
      </c>
      <c r="O15" s="249" t="s">
        <v>102</v>
      </c>
      <c r="P15" s="249"/>
      <c r="Q15" s="249" t="s">
        <v>326</v>
      </c>
      <c r="R15" s="249"/>
      <c r="S15" s="249"/>
      <c r="T15" s="242" t="s">
        <v>407</v>
      </c>
      <c r="U15" s="242"/>
      <c r="V15" s="242"/>
      <c r="W15" s="139" t="s">
        <v>116</v>
      </c>
      <c r="X15" s="139"/>
      <c r="Y15" s="24" t="s">
        <v>86</v>
      </c>
      <c r="Z15" s="24" t="s">
        <v>87</v>
      </c>
      <c r="AA15" s="24" t="s">
        <v>90</v>
      </c>
      <c r="AB15" s="24" t="s">
        <v>88</v>
      </c>
      <c r="AC15" s="86"/>
      <c r="AD15" s="24"/>
    </row>
    <row r="16" spans="1:30" s="35" customFormat="1" ht="99" customHeight="1" x14ac:dyDescent="0.3">
      <c r="A16" s="22"/>
      <c r="B16" s="65" t="s">
        <v>349</v>
      </c>
      <c r="C16" s="279" t="s">
        <v>350</v>
      </c>
      <c r="D16" s="361"/>
      <c r="E16" s="280"/>
      <c r="F16" s="161">
        <v>2000921.99</v>
      </c>
      <c r="G16" s="163"/>
      <c r="H16" s="161">
        <v>666974</v>
      </c>
      <c r="I16" s="163"/>
      <c r="J16" s="161">
        <f>F16+H16</f>
        <v>2667895.9900000002</v>
      </c>
      <c r="K16" s="163"/>
      <c r="L16" s="428">
        <v>75</v>
      </c>
      <c r="M16" s="428">
        <v>25</v>
      </c>
      <c r="N16" s="44" t="s">
        <v>24</v>
      </c>
      <c r="O16" s="279" t="s">
        <v>352</v>
      </c>
      <c r="P16" s="280"/>
      <c r="Q16" s="279" t="s">
        <v>351</v>
      </c>
      <c r="R16" s="361"/>
      <c r="S16" s="280"/>
      <c r="T16" s="250" t="s">
        <v>440</v>
      </c>
      <c r="U16" s="251"/>
      <c r="V16" s="252"/>
      <c r="W16" s="250" t="s">
        <v>116</v>
      </c>
      <c r="X16" s="252"/>
      <c r="Y16" s="42" t="s">
        <v>86</v>
      </c>
      <c r="Z16" s="42" t="s">
        <v>87</v>
      </c>
      <c r="AA16" s="42" t="s">
        <v>90</v>
      </c>
      <c r="AB16" s="42" t="s">
        <v>88</v>
      </c>
      <c r="AC16" s="89"/>
      <c r="AD16" s="42"/>
    </row>
    <row r="17" spans="1:41" s="35" customFormat="1" ht="85.05" customHeight="1" x14ac:dyDescent="0.3">
      <c r="A17" s="22"/>
      <c r="B17" s="65" t="s">
        <v>399</v>
      </c>
      <c r="C17" s="394" t="s">
        <v>400</v>
      </c>
      <c r="D17" s="395"/>
      <c r="E17" s="396"/>
      <c r="F17" s="161">
        <v>597505.06000000006</v>
      </c>
      <c r="G17" s="160"/>
      <c r="H17" s="161">
        <v>199168.35</v>
      </c>
      <c r="I17" s="160"/>
      <c r="J17" s="161">
        <f>F17+H17</f>
        <v>796673.41</v>
      </c>
      <c r="K17" s="160"/>
      <c r="L17" s="430">
        <v>75</v>
      </c>
      <c r="M17" s="430">
        <v>25</v>
      </c>
      <c r="N17" s="44" t="s">
        <v>24</v>
      </c>
      <c r="O17" s="279" t="s">
        <v>401</v>
      </c>
      <c r="P17" s="154"/>
      <c r="Q17" s="279" t="s">
        <v>402</v>
      </c>
      <c r="R17" s="153"/>
      <c r="S17" s="154"/>
      <c r="T17" s="250" t="s">
        <v>403</v>
      </c>
      <c r="U17" s="175"/>
      <c r="V17" s="160"/>
      <c r="W17" s="250" t="s">
        <v>116</v>
      </c>
      <c r="X17" s="160"/>
      <c r="Y17" s="42" t="s">
        <v>404</v>
      </c>
      <c r="Z17" s="42" t="s">
        <v>89</v>
      </c>
      <c r="AA17" s="42" t="s">
        <v>90</v>
      </c>
      <c r="AB17" s="42" t="s">
        <v>88</v>
      </c>
      <c r="AC17" s="89"/>
      <c r="AD17" s="42"/>
    </row>
    <row r="18" spans="1:41" s="35" customFormat="1" ht="108" customHeight="1" x14ac:dyDescent="0.3">
      <c r="A18" s="22"/>
      <c r="B18" s="18" t="s">
        <v>257</v>
      </c>
      <c r="C18" s="305" t="s">
        <v>258</v>
      </c>
      <c r="D18" s="325"/>
      <c r="E18" s="306"/>
      <c r="F18" s="214">
        <v>250000</v>
      </c>
      <c r="G18" s="215"/>
      <c r="H18" s="214">
        <v>83333.33</v>
      </c>
      <c r="I18" s="215"/>
      <c r="J18" s="214">
        <f>SUM(F18:I18)</f>
        <v>333333.33</v>
      </c>
      <c r="K18" s="215"/>
      <c r="L18" s="428">
        <v>75</v>
      </c>
      <c r="M18" s="428">
        <v>25</v>
      </c>
      <c r="N18" s="22" t="s">
        <v>38</v>
      </c>
      <c r="O18" s="162" t="s">
        <v>261</v>
      </c>
      <c r="P18" s="236"/>
      <c r="Q18" s="162" t="s">
        <v>262</v>
      </c>
      <c r="R18" s="235"/>
      <c r="S18" s="236"/>
      <c r="T18" s="305" t="s">
        <v>259</v>
      </c>
      <c r="U18" s="325"/>
      <c r="V18" s="306"/>
      <c r="W18" s="275" t="s">
        <v>116</v>
      </c>
      <c r="X18" s="275"/>
      <c r="Y18" s="24" t="s">
        <v>86</v>
      </c>
      <c r="Z18" s="24" t="s">
        <v>260</v>
      </c>
      <c r="AA18" s="24" t="s">
        <v>90</v>
      </c>
      <c r="AB18" s="24" t="s">
        <v>88</v>
      </c>
      <c r="AC18" s="86"/>
      <c r="AD18" s="24"/>
    </row>
    <row r="19" spans="1:41" s="35" customFormat="1" ht="45" customHeight="1" x14ac:dyDescent="0.3">
      <c r="A19" s="23"/>
      <c r="B19" s="32" t="s">
        <v>59</v>
      </c>
      <c r="C19" s="240" t="s">
        <v>61</v>
      </c>
      <c r="D19" s="240"/>
      <c r="E19" s="240"/>
      <c r="F19" s="239">
        <v>703306.22</v>
      </c>
      <c r="G19" s="239"/>
      <c r="H19" s="239">
        <v>234435.41</v>
      </c>
      <c r="I19" s="239"/>
      <c r="J19" s="239">
        <f>F19+H19</f>
        <v>937741.63</v>
      </c>
      <c r="K19" s="239"/>
      <c r="L19" s="429">
        <v>75</v>
      </c>
      <c r="M19" s="429">
        <v>25</v>
      </c>
      <c r="N19" s="29" t="s">
        <v>24</v>
      </c>
      <c r="O19" s="131" t="s">
        <v>166</v>
      </c>
      <c r="P19" s="131"/>
      <c r="Q19" s="249" t="s">
        <v>276</v>
      </c>
      <c r="R19" s="249"/>
      <c r="S19" s="249"/>
      <c r="T19" s="140" t="s">
        <v>309</v>
      </c>
      <c r="U19" s="362"/>
      <c r="V19" s="362"/>
      <c r="W19" s="275" t="s">
        <v>116</v>
      </c>
      <c r="X19" s="275"/>
      <c r="Y19" s="38" t="s">
        <v>86</v>
      </c>
      <c r="Z19" s="38" t="s">
        <v>92</v>
      </c>
      <c r="AA19" s="38" t="s">
        <v>90</v>
      </c>
      <c r="AB19" s="38" t="s">
        <v>88</v>
      </c>
      <c r="AC19" s="87" t="s">
        <v>310</v>
      </c>
      <c r="AD19" s="97" t="s">
        <v>311</v>
      </c>
    </row>
    <row r="20" spans="1:41" s="35" customFormat="1" ht="95.55" customHeight="1" x14ac:dyDescent="0.3">
      <c r="A20" s="23"/>
      <c r="B20" s="18" t="s">
        <v>62</v>
      </c>
      <c r="C20" s="288" t="s">
        <v>63</v>
      </c>
      <c r="D20" s="288"/>
      <c r="E20" s="288"/>
      <c r="F20" s="291">
        <v>179581.44</v>
      </c>
      <c r="G20" s="291"/>
      <c r="H20" s="291">
        <v>59860.480000000003</v>
      </c>
      <c r="I20" s="291"/>
      <c r="J20" s="291">
        <f>F20+H20</f>
        <v>239441.92000000001</v>
      </c>
      <c r="K20" s="291"/>
      <c r="L20" s="431">
        <v>75</v>
      </c>
      <c r="M20" s="431">
        <v>25</v>
      </c>
      <c r="N20" s="117" t="s">
        <v>24</v>
      </c>
      <c r="O20" s="376" t="s">
        <v>269</v>
      </c>
      <c r="P20" s="376"/>
      <c r="Q20" s="374" t="s">
        <v>117</v>
      </c>
      <c r="R20" s="374"/>
      <c r="S20" s="374"/>
      <c r="T20" s="375" t="s">
        <v>381</v>
      </c>
      <c r="U20" s="375"/>
      <c r="V20" s="375"/>
      <c r="W20" s="310" t="s">
        <v>116</v>
      </c>
      <c r="X20" s="310"/>
      <c r="Y20" s="84" t="s">
        <v>88</v>
      </c>
      <c r="Z20" s="84" t="s">
        <v>89</v>
      </c>
      <c r="AA20" s="84" t="s">
        <v>90</v>
      </c>
      <c r="AB20" s="84" t="s">
        <v>88</v>
      </c>
      <c r="AC20" s="118"/>
      <c r="AD20" s="84"/>
    </row>
    <row r="21" spans="1:41" s="35" customFormat="1" ht="109.95" customHeight="1" x14ac:dyDescent="0.3">
      <c r="A21" s="11"/>
      <c r="B21" s="33" t="s">
        <v>415</v>
      </c>
      <c r="C21" s="279" t="s">
        <v>416</v>
      </c>
      <c r="D21" s="361"/>
      <c r="E21" s="280"/>
      <c r="F21" s="161">
        <v>149992.44</v>
      </c>
      <c r="G21" s="163"/>
      <c r="H21" s="161">
        <v>49997.48</v>
      </c>
      <c r="I21" s="163"/>
      <c r="J21" s="161">
        <f>F21+H21</f>
        <v>199989.92</v>
      </c>
      <c r="K21" s="163"/>
      <c r="L21" s="427">
        <v>75</v>
      </c>
      <c r="M21" s="427">
        <v>25</v>
      </c>
      <c r="N21" s="71" t="s">
        <v>24</v>
      </c>
      <c r="O21" s="152" t="s">
        <v>417</v>
      </c>
      <c r="P21" s="186"/>
      <c r="Q21" s="173" t="s">
        <v>427</v>
      </c>
      <c r="R21" s="185"/>
      <c r="S21" s="186"/>
      <c r="T21" s="132" t="s">
        <v>418</v>
      </c>
      <c r="U21" s="175"/>
      <c r="V21" s="160"/>
      <c r="W21" s="132" t="s">
        <v>116</v>
      </c>
      <c r="X21" s="133"/>
      <c r="Y21" s="41" t="s">
        <v>88</v>
      </c>
      <c r="Z21" s="41" t="s">
        <v>89</v>
      </c>
      <c r="AA21" s="41" t="s">
        <v>90</v>
      </c>
      <c r="AB21" s="41" t="s">
        <v>88</v>
      </c>
      <c r="AC21" s="41"/>
      <c r="AD21" s="41"/>
      <c r="AE21" s="127"/>
      <c r="AF21" s="127"/>
      <c r="AG21" s="127"/>
      <c r="AH21" s="127"/>
      <c r="AI21" s="127"/>
      <c r="AJ21" s="127"/>
      <c r="AK21" s="127"/>
      <c r="AL21" s="127"/>
      <c r="AM21" s="127"/>
      <c r="AN21" s="127"/>
      <c r="AO21" s="127"/>
    </row>
    <row r="22" spans="1:41" ht="20.85" customHeight="1" x14ac:dyDescent="0.3">
      <c r="A22" s="11"/>
      <c r="B22" s="66"/>
      <c r="C22" s="389" t="s">
        <v>113</v>
      </c>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1"/>
    </row>
    <row r="23" spans="1:41" s="35" customFormat="1" ht="227.55" customHeight="1" x14ac:dyDescent="0.3">
      <c r="A23" s="11"/>
      <c r="B23" s="36" t="s">
        <v>115</v>
      </c>
      <c r="C23" s="249" t="s">
        <v>114</v>
      </c>
      <c r="D23" s="249"/>
      <c r="E23" s="249"/>
      <c r="F23" s="363">
        <v>6268323.9100000001</v>
      </c>
      <c r="G23" s="363"/>
      <c r="H23" s="364">
        <f>ROUND((F23/3),2)</f>
        <v>2089441.3</v>
      </c>
      <c r="I23" s="364"/>
      <c r="J23" s="364">
        <f>SUM(F23:I23)</f>
        <v>8357765.21</v>
      </c>
      <c r="K23" s="364"/>
      <c r="L23" s="432">
        <v>75</v>
      </c>
      <c r="M23" s="432">
        <v>25</v>
      </c>
      <c r="N23" s="71" t="s">
        <v>24</v>
      </c>
      <c r="O23" s="131" t="s">
        <v>167</v>
      </c>
      <c r="P23" s="131"/>
      <c r="Q23" s="131" t="s">
        <v>143</v>
      </c>
      <c r="R23" s="131"/>
      <c r="S23" s="131"/>
      <c r="T23" s="139" t="s">
        <v>282</v>
      </c>
      <c r="U23" s="139"/>
      <c r="V23" s="139"/>
      <c r="W23" s="140" t="s">
        <v>116</v>
      </c>
      <c r="X23" s="140"/>
      <c r="Y23" s="41" t="s">
        <v>88</v>
      </c>
      <c r="Z23" s="41" t="s">
        <v>90</v>
      </c>
      <c r="AA23" s="41" t="s">
        <v>90</v>
      </c>
      <c r="AB23" s="41" t="s">
        <v>88</v>
      </c>
      <c r="AC23" s="88"/>
      <c r="AD23" s="41" t="s">
        <v>410</v>
      </c>
    </row>
    <row r="24" spans="1:41" s="35" customFormat="1" ht="20.85" customHeight="1" x14ac:dyDescent="0.3">
      <c r="A24" s="11"/>
      <c r="B24" s="66"/>
      <c r="C24" s="389" t="s">
        <v>131</v>
      </c>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1"/>
    </row>
    <row r="25" spans="1:41" s="35" customFormat="1" ht="73.05" customHeight="1" x14ac:dyDescent="0.3">
      <c r="A25" s="11"/>
      <c r="B25" s="65" t="s">
        <v>133</v>
      </c>
      <c r="C25" s="249" t="s">
        <v>132</v>
      </c>
      <c r="D25" s="131"/>
      <c r="E25" s="131"/>
      <c r="F25" s="241">
        <v>895031.98</v>
      </c>
      <c r="G25" s="241"/>
      <c r="H25" s="241">
        <v>298344</v>
      </c>
      <c r="I25" s="241"/>
      <c r="J25" s="241">
        <f>F25+H25</f>
        <v>1193375.98</v>
      </c>
      <c r="K25" s="241"/>
      <c r="L25" s="429">
        <v>75</v>
      </c>
      <c r="M25" s="429">
        <v>25</v>
      </c>
      <c r="N25" s="71" t="s">
        <v>24</v>
      </c>
      <c r="O25" s="131" t="s">
        <v>134</v>
      </c>
      <c r="P25" s="131"/>
      <c r="Q25" s="131" t="s">
        <v>376</v>
      </c>
      <c r="R25" s="131"/>
      <c r="S25" s="131"/>
      <c r="T25" s="140" t="s">
        <v>306</v>
      </c>
      <c r="U25" s="140"/>
      <c r="V25" s="140"/>
      <c r="W25" s="140" t="s">
        <v>116</v>
      </c>
      <c r="X25" s="140"/>
      <c r="Y25" s="41" t="s">
        <v>86</v>
      </c>
      <c r="Z25" s="41" t="s">
        <v>89</v>
      </c>
      <c r="AA25" s="41" t="s">
        <v>90</v>
      </c>
      <c r="AB25" s="41" t="s">
        <v>88</v>
      </c>
      <c r="AC25" s="128" t="s">
        <v>382</v>
      </c>
      <c r="AD25" s="54" t="s">
        <v>377</v>
      </c>
    </row>
    <row r="26" spans="1:41" s="35" customFormat="1" ht="21.6" customHeight="1" x14ac:dyDescent="0.3">
      <c r="A26" s="11"/>
      <c r="B26" s="66"/>
      <c r="C26" s="389" t="s">
        <v>389</v>
      </c>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1"/>
    </row>
    <row r="27" spans="1:41" s="35" customFormat="1" ht="174" customHeight="1" x14ac:dyDescent="0.3">
      <c r="A27" s="11"/>
      <c r="B27" s="126" t="s">
        <v>390</v>
      </c>
      <c r="C27" s="249" t="s">
        <v>391</v>
      </c>
      <c r="D27" s="249"/>
      <c r="E27" s="249"/>
      <c r="F27" s="241">
        <v>1987359.66</v>
      </c>
      <c r="G27" s="241"/>
      <c r="H27" s="241">
        <v>662453.22</v>
      </c>
      <c r="I27" s="241"/>
      <c r="J27" s="241">
        <f>F27+H27</f>
        <v>2649812.88</v>
      </c>
      <c r="K27" s="241"/>
      <c r="L27" s="429">
        <v>75</v>
      </c>
      <c r="M27" s="429">
        <v>25</v>
      </c>
      <c r="N27" s="71" t="s">
        <v>24</v>
      </c>
      <c r="O27" s="152" t="s">
        <v>392</v>
      </c>
      <c r="P27" s="186"/>
      <c r="Q27" s="152" t="s">
        <v>429</v>
      </c>
      <c r="R27" s="185"/>
      <c r="S27" s="186"/>
      <c r="T27" s="132" t="s">
        <v>428</v>
      </c>
      <c r="U27" s="151"/>
      <c r="V27" s="133"/>
      <c r="W27" s="132" t="s">
        <v>116</v>
      </c>
      <c r="X27" s="133"/>
      <c r="Y27" s="41" t="s">
        <v>88</v>
      </c>
      <c r="Z27" s="41" t="s">
        <v>89</v>
      </c>
      <c r="AA27" s="41" t="s">
        <v>90</v>
      </c>
      <c r="AB27" s="41" t="s">
        <v>88</v>
      </c>
      <c r="AC27" s="41"/>
      <c r="AD27" s="54"/>
      <c r="AE27" s="127"/>
      <c r="AF27" s="127"/>
      <c r="AG27" s="127"/>
      <c r="AH27" s="127"/>
      <c r="AI27" s="127"/>
      <c r="AJ27" s="127"/>
      <c r="AK27" s="127"/>
      <c r="AL27" s="127"/>
      <c r="AM27" s="127"/>
      <c r="AN27" s="127"/>
    </row>
    <row r="28" spans="1:41" ht="16.5" customHeight="1" x14ac:dyDescent="0.3">
      <c r="A28" s="18"/>
      <c r="B28" s="51"/>
      <c r="C28" s="181" t="s">
        <v>43</v>
      </c>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3"/>
    </row>
    <row r="29" spans="1:41" s="35" customFormat="1" ht="151.05000000000001" customHeight="1" x14ac:dyDescent="0.3">
      <c r="A29" s="11"/>
      <c r="B29" s="39" t="s">
        <v>45</v>
      </c>
      <c r="C29" s="240" t="s">
        <v>44</v>
      </c>
      <c r="D29" s="240"/>
      <c r="E29" s="240"/>
      <c r="F29" s="388">
        <v>384000</v>
      </c>
      <c r="G29" s="393"/>
      <c r="H29" s="387">
        <v>128000</v>
      </c>
      <c r="I29" s="393"/>
      <c r="J29" s="387">
        <f>F29+H29</f>
        <v>512000</v>
      </c>
      <c r="K29" s="388"/>
      <c r="L29" s="429">
        <v>75</v>
      </c>
      <c r="M29" s="429">
        <v>25</v>
      </c>
      <c r="N29" s="29" t="s">
        <v>60</v>
      </c>
      <c r="O29" s="152" t="s">
        <v>103</v>
      </c>
      <c r="P29" s="186"/>
      <c r="Q29" s="152" t="s">
        <v>219</v>
      </c>
      <c r="R29" s="185"/>
      <c r="S29" s="186"/>
      <c r="T29" s="132" t="s">
        <v>438</v>
      </c>
      <c r="U29" s="151"/>
      <c r="V29" s="133"/>
      <c r="W29" s="141" t="s">
        <v>116</v>
      </c>
      <c r="X29" s="142"/>
      <c r="Y29" s="38" t="s">
        <v>86</v>
      </c>
      <c r="Z29" s="38" t="s">
        <v>88</v>
      </c>
      <c r="AA29" s="38" t="s">
        <v>90</v>
      </c>
      <c r="AB29" s="38" t="s">
        <v>88</v>
      </c>
      <c r="AC29" s="87"/>
      <c r="AD29" s="38"/>
    </row>
    <row r="30" spans="1:41" s="35" customFormat="1" ht="138.75" customHeight="1" x14ac:dyDescent="0.3">
      <c r="A30" s="11"/>
      <c r="B30" s="68" t="s">
        <v>360</v>
      </c>
      <c r="C30" s="162" t="s">
        <v>361</v>
      </c>
      <c r="D30" s="235"/>
      <c r="E30" s="236"/>
      <c r="F30" s="214">
        <v>383976.55</v>
      </c>
      <c r="G30" s="215"/>
      <c r="H30" s="214">
        <v>127992.18</v>
      </c>
      <c r="I30" s="215"/>
      <c r="J30" s="387">
        <f>F30+H30</f>
        <v>511968.73</v>
      </c>
      <c r="K30" s="388"/>
      <c r="L30" s="429">
        <v>75</v>
      </c>
      <c r="M30" s="429">
        <v>25</v>
      </c>
      <c r="N30" s="29" t="s">
        <v>24</v>
      </c>
      <c r="O30" s="194" t="s">
        <v>362</v>
      </c>
      <c r="P30" s="196"/>
      <c r="Q30" s="162" t="s">
        <v>363</v>
      </c>
      <c r="R30" s="235"/>
      <c r="S30" s="236"/>
      <c r="T30" s="141" t="s">
        <v>364</v>
      </c>
      <c r="U30" s="164"/>
      <c r="V30" s="142"/>
      <c r="W30" s="141" t="s">
        <v>116</v>
      </c>
      <c r="X30" s="142"/>
      <c r="Y30" s="38" t="s">
        <v>86</v>
      </c>
      <c r="Z30" s="38" t="s">
        <v>88</v>
      </c>
      <c r="AA30" s="38" t="s">
        <v>90</v>
      </c>
      <c r="AB30" s="38" t="s">
        <v>88</v>
      </c>
      <c r="AC30" s="38"/>
      <c r="AD30" s="38"/>
    </row>
    <row r="31" spans="1:41" s="35" customFormat="1" ht="17.100000000000001" customHeight="1" x14ac:dyDescent="0.3">
      <c r="A31" s="11"/>
      <c r="B31" s="68"/>
      <c r="C31" s="181" t="s">
        <v>247</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3"/>
    </row>
    <row r="32" spans="1:41" s="35" customFormat="1" ht="80.099999999999994" customHeight="1" x14ac:dyDescent="0.3">
      <c r="A32" s="11"/>
      <c r="B32" s="82" t="s">
        <v>250</v>
      </c>
      <c r="C32" s="249" t="s">
        <v>251</v>
      </c>
      <c r="D32" s="249"/>
      <c r="E32" s="249"/>
      <c r="F32" s="241">
        <v>899999.89</v>
      </c>
      <c r="G32" s="241"/>
      <c r="H32" s="241">
        <v>299999.96999999997</v>
      </c>
      <c r="I32" s="241"/>
      <c r="J32" s="241">
        <f>SUM(F32:I32)</f>
        <v>1199999.8599999999</v>
      </c>
      <c r="K32" s="241"/>
      <c r="L32" s="429">
        <v>75</v>
      </c>
      <c r="M32" s="429">
        <v>25</v>
      </c>
      <c r="N32" s="33" t="s">
        <v>56</v>
      </c>
      <c r="O32" s="249" t="s">
        <v>252</v>
      </c>
      <c r="P32" s="249"/>
      <c r="Q32" s="249" t="s">
        <v>253</v>
      </c>
      <c r="R32" s="249"/>
      <c r="S32" s="249"/>
      <c r="T32" s="242" t="s">
        <v>254</v>
      </c>
      <c r="U32" s="242"/>
      <c r="V32" s="242"/>
      <c r="W32" s="140" t="s">
        <v>116</v>
      </c>
      <c r="X32" s="140"/>
      <c r="Y32" s="42" t="s">
        <v>255</v>
      </c>
      <c r="Z32" s="42" t="s">
        <v>92</v>
      </c>
      <c r="AA32" s="42" t="s">
        <v>90</v>
      </c>
      <c r="AB32" s="42" t="s">
        <v>88</v>
      </c>
      <c r="AC32" s="89"/>
      <c r="AD32" s="42"/>
    </row>
    <row r="33" spans="1:43" s="35" customFormat="1" ht="66.599999999999994" customHeight="1" x14ac:dyDescent="0.3">
      <c r="A33" s="11"/>
      <c r="B33" s="114" t="s">
        <v>277</v>
      </c>
      <c r="C33" s="250" t="s">
        <v>278</v>
      </c>
      <c r="D33" s="251"/>
      <c r="E33" s="252"/>
      <c r="F33" s="161">
        <v>156000</v>
      </c>
      <c r="G33" s="163"/>
      <c r="H33" s="161">
        <v>52000</v>
      </c>
      <c r="I33" s="163"/>
      <c r="J33" s="161">
        <v>208000</v>
      </c>
      <c r="K33" s="163"/>
      <c r="L33" s="428">
        <v>75</v>
      </c>
      <c r="M33" s="428">
        <v>25</v>
      </c>
      <c r="N33" s="33" t="s">
        <v>56</v>
      </c>
      <c r="O33" s="279" t="s">
        <v>279</v>
      </c>
      <c r="P33" s="280"/>
      <c r="Q33" s="279" t="s">
        <v>281</v>
      </c>
      <c r="R33" s="361"/>
      <c r="S33" s="280"/>
      <c r="T33" s="398" t="s">
        <v>280</v>
      </c>
      <c r="U33" s="399"/>
      <c r="V33" s="400"/>
      <c r="W33" s="140" t="s">
        <v>116</v>
      </c>
      <c r="X33" s="140"/>
      <c r="Y33" s="42" t="s">
        <v>112</v>
      </c>
      <c r="Z33" s="42" t="s">
        <v>92</v>
      </c>
      <c r="AA33" s="42" t="s">
        <v>90</v>
      </c>
      <c r="AB33" s="42" t="s">
        <v>88</v>
      </c>
      <c r="AC33" s="89"/>
      <c r="AD33" s="42"/>
    </row>
    <row r="34" spans="1:43" s="35" customFormat="1" ht="79.349999999999994" customHeight="1" x14ac:dyDescent="0.3">
      <c r="A34" s="11"/>
      <c r="B34" s="68" t="s">
        <v>242</v>
      </c>
      <c r="C34" s="240" t="s">
        <v>243</v>
      </c>
      <c r="D34" s="240"/>
      <c r="E34" s="240"/>
      <c r="F34" s="239">
        <v>330000</v>
      </c>
      <c r="G34" s="239"/>
      <c r="H34" s="239">
        <v>110000</v>
      </c>
      <c r="I34" s="239"/>
      <c r="J34" s="239">
        <f>SUM(F34:I34)</f>
        <v>440000</v>
      </c>
      <c r="K34" s="239"/>
      <c r="L34" s="429">
        <v>75</v>
      </c>
      <c r="M34" s="429">
        <v>25</v>
      </c>
      <c r="N34" s="33" t="s">
        <v>56</v>
      </c>
      <c r="O34" s="131" t="s">
        <v>244</v>
      </c>
      <c r="P34" s="131"/>
      <c r="Q34" s="131" t="s">
        <v>431</v>
      </c>
      <c r="R34" s="131"/>
      <c r="S34" s="131"/>
      <c r="T34" s="140" t="s">
        <v>245</v>
      </c>
      <c r="U34" s="140"/>
      <c r="V34" s="140"/>
      <c r="W34" s="140" t="s">
        <v>116</v>
      </c>
      <c r="X34" s="140"/>
      <c r="Y34" s="38" t="s">
        <v>112</v>
      </c>
      <c r="Z34" s="38" t="s">
        <v>92</v>
      </c>
      <c r="AA34" s="38" t="s">
        <v>90</v>
      </c>
      <c r="AB34" s="38" t="s">
        <v>88</v>
      </c>
      <c r="AC34" s="88" t="s">
        <v>432</v>
      </c>
      <c r="AD34" s="54" t="s">
        <v>433</v>
      </c>
    </row>
    <row r="35" spans="1:43" ht="21.6" customHeight="1" x14ac:dyDescent="0.3">
      <c r="A35" s="11"/>
      <c r="B35" s="72"/>
      <c r="C35" s="329" t="s">
        <v>248</v>
      </c>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1"/>
    </row>
    <row r="36" spans="1:43" s="35" customFormat="1" ht="111" customHeight="1" x14ac:dyDescent="0.3">
      <c r="A36" s="11"/>
      <c r="B36" s="36" t="s">
        <v>126</v>
      </c>
      <c r="C36" s="249" t="s">
        <v>119</v>
      </c>
      <c r="D36" s="249"/>
      <c r="E36" s="249"/>
      <c r="F36" s="241">
        <v>1650000</v>
      </c>
      <c r="G36" s="241"/>
      <c r="H36" s="241">
        <v>550000</v>
      </c>
      <c r="I36" s="241"/>
      <c r="J36" s="241">
        <f>F36+H36</f>
        <v>2200000</v>
      </c>
      <c r="K36" s="241"/>
      <c r="L36" s="429">
        <v>75</v>
      </c>
      <c r="M36" s="429">
        <v>25</v>
      </c>
      <c r="N36" s="33" t="s">
        <v>56</v>
      </c>
      <c r="O36" s="131" t="s">
        <v>275</v>
      </c>
      <c r="P36" s="131"/>
      <c r="Q36" s="131" t="s">
        <v>273</v>
      </c>
      <c r="R36" s="131"/>
      <c r="S36" s="131"/>
      <c r="T36" s="140" t="s">
        <v>246</v>
      </c>
      <c r="U36" s="140"/>
      <c r="V36" s="140"/>
      <c r="W36" s="140" t="s">
        <v>116</v>
      </c>
      <c r="X36" s="140"/>
      <c r="Y36" s="41" t="s">
        <v>127</v>
      </c>
      <c r="Z36" s="41" t="s">
        <v>92</v>
      </c>
      <c r="AA36" s="41" t="s">
        <v>95</v>
      </c>
      <c r="AB36" s="41" t="s">
        <v>88</v>
      </c>
      <c r="AC36" s="88"/>
      <c r="AD36" s="41"/>
    </row>
    <row r="37" spans="1:43" ht="19.350000000000001" customHeight="1" x14ac:dyDescent="0.3">
      <c r="A37" s="22"/>
      <c r="B37" s="66"/>
      <c r="C37" s="181" t="s">
        <v>22</v>
      </c>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3"/>
    </row>
    <row r="38" spans="1:43" s="35" customFormat="1" ht="124.05" customHeight="1" x14ac:dyDescent="0.3">
      <c r="A38" s="22"/>
      <c r="B38" s="73" t="s">
        <v>23</v>
      </c>
      <c r="C38" s="249" t="s">
        <v>25</v>
      </c>
      <c r="D38" s="131"/>
      <c r="E38" s="131"/>
      <c r="F38" s="248">
        <v>35991825.939999998</v>
      </c>
      <c r="G38" s="248"/>
      <c r="H38" s="332">
        <v>3999091.78</v>
      </c>
      <c r="I38" s="332"/>
      <c r="J38" s="241">
        <v>39990917.719999999</v>
      </c>
      <c r="K38" s="392"/>
      <c r="L38" s="433">
        <v>90</v>
      </c>
      <c r="M38" s="433">
        <v>10</v>
      </c>
      <c r="N38" s="33" t="s">
        <v>24</v>
      </c>
      <c r="O38" s="249" t="s">
        <v>122</v>
      </c>
      <c r="P38" s="249"/>
      <c r="Q38" s="249" t="s">
        <v>123</v>
      </c>
      <c r="R38" s="249"/>
      <c r="S38" s="249"/>
      <c r="T38" s="249" t="s">
        <v>289</v>
      </c>
      <c r="U38" s="249"/>
      <c r="V38" s="249"/>
      <c r="W38" s="242" t="s">
        <v>144</v>
      </c>
      <c r="X38" s="242"/>
      <c r="Y38" s="41" t="s">
        <v>92</v>
      </c>
      <c r="Z38" s="41" t="s">
        <v>92</v>
      </c>
      <c r="AA38" s="41" t="s">
        <v>87</v>
      </c>
      <c r="AB38" s="41" t="s">
        <v>92</v>
      </c>
      <c r="AC38" s="88" t="s">
        <v>288</v>
      </c>
      <c r="AD38" s="54" t="s">
        <v>293</v>
      </c>
    </row>
    <row r="39" spans="1:43" s="35" customFormat="1" ht="84.45" customHeight="1" x14ac:dyDescent="0.3">
      <c r="A39" s="22"/>
      <c r="B39" s="66" t="s">
        <v>96</v>
      </c>
      <c r="C39" s="423" t="s">
        <v>97</v>
      </c>
      <c r="D39" s="423"/>
      <c r="E39" s="423"/>
      <c r="F39" s="248">
        <v>3281744.01</v>
      </c>
      <c r="G39" s="248"/>
      <c r="H39" s="332">
        <v>364638.22</v>
      </c>
      <c r="I39" s="332"/>
      <c r="J39" s="332">
        <f>F39+H39</f>
        <v>3646382.2299999995</v>
      </c>
      <c r="K39" s="332"/>
      <c r="L39" s="429">
        <v>90</v>
      </c>
      <c r="M39" s="429">
        <v>10</v>
      </c>
      <c r="N39" s="29" t="s">
        <v>24</v>
      </c>
      <c r="O39" s="249" t="s">
        <v>168</v>
      </c>
      <c r="P39" s="131"/>
      <c r="Q39" s="243" t="s">
        <v>359</v>
      </c>
      <c r="R39" s="244"/>
      <c r="S39" s="244"/>
      <c r="T39" s="418" t="s">
        <v>234</v>
      </c>
      <c r="U39" s="140"/>
      <c r="V39" s="140"/>
      <c r="W39" s="139" t="s">
        <v>116</v>
      </c>
      <c r="X39" s="140"/>
      <c r="Y39" s="24" t="s">
        <v>88</v>
      </c>
      <c r="Z39" s="24" t="s">
        <v>89</v>
      </c>
      <c r="AA39" s="24" t="s">
        <v>87</v>
      </c>
      <c r="AB39" s="24" t="s">
        <v>88</v>
      </c>
      <c r="AC39" s="89" t="s">
        <v>353</v>
      </c>
      <c r="AD39" s="42" t="s">
        <v>354</v>
      </c>
    </row>
    <row r="40" spans="1:43" ht="126.45" customHeight="1" x14ac:dyDescent="0.3">
      <c r="A40" s="22"/>
      <c r="B40" s="65" t="s">
        <v>120</v>
      </c>
      <c r="C40" s="247" t="s">
        <v>121</v>
      </c>
      <c r="D40" s="247"/>
      <c r="E40" s="247"/>
      <c r="F40" s="248">
        <v>5538826.4299999997</v>
      </c>
      <c r="G40" s="248"/>
      <c r="H40" s="332">
        <v>615425.16</v>
      </c>
      <c r="I40" s="332"/>
      <c r="J40" s="332">
        <f>F40+H40</f>
        <v>6154251.5899999999</v>
      </c>
      <c r="K40" s="332"/>
      <c r="L40" s="429">
        <v>90</v>
      </c>
      <c r="M40" s="429">
        <v>10</v>
      </c>
      <c r="N40" s="71" t="s">
        <v>24</v>
      </c>
      <c r="O40" s="249" t="s">
        <v>169</v>
      </c>
      <c r="P40" s="249"/>
      <c r="Q40" s="249" t="s">
        <v>378</v>
      </c>
      <c r="R40" s="249"/>
      <c r="S40" s="249"/>
      <c r="T40" s="242" t="s">
        <v>316</v>
      </c>
      <c r="U40" s="242"/>
      <c r="V40" s="242"/>
      <c r="W40" s="242" t="s">
        <v>116</v>
      </c>
      <c r="X40" s="242"/>
      <c r="Y40" s="42" t="s">
        <v>88</v>
      </c>
      <c r="Z40" s="42" t="s">
        <v>89</v>
      </c>
      <c r="AA40" s="42" t="s">
        <v>87</v>
      </c>
      <c r="AB40" s="42" t="s">
        <v>88</v>
      </c>
      <c r="AC40" s="89" t="s">
        <v>393</v>
      </c>
      <c r="AD40" s="42" t="s">
        <v>379</v>
      </c>
    </row>
    <row r="41" spans="1:43" s="35" customFormat="1" ht="92.85" customHeight="1" x14ac:dyDescent="0.3">
      <c r="A41" s="22"/>
      <c r="B41" s="66" t="s">
        <v>98</v>
      </c>
      <c r="C41" s="423" t="s">
        <v>99</v>
      </c>
      <c r="D41" s="423"/>
      <c r="E41" s="423"/>
      <c r="F41" s="248">
        <v>4062751.17</v>
      </c>
      <c r="G41" s="248"/>
      <c r="H41" s="332">
        <v>451416.8</v>
      </c>
      <c r="I41" s="332"/>
      <c r="J41" s="332">
        <f>F41+H41</f>
        <v>4514167.97</v>
      </c>
      <c r="K41" s="332"/>
      <c r="L41" s="429">
        <v>90</v>
      </c>
      <c r="M41" s="429">
        <v>10</v>
      </c>
      <c r="N41" s="29" t="s">
        <v>24</v>
      </c>
      <c r="O41" s="249" t="s">
        <v>170</v>
      </c>
      <c r="P41" s="131"/>
      <c r="Q41" s="243" t="s">
        <v>411</v>
      </c>
      <c r="R41" s="244"/>
      <c r="S41" s="244"/>
      <c r="T41" s="417" t="s">
        <v>406</v>
      </c>
      <c r="U41" s="140"/>
      <c r="V41" s="140"/>
      <c r="W41" s="139" t="s">
        <v>116</v>
      </c>
      <c r="X41" s="140"/>
      <c r="Y41" s="24" t="s">
        <v>89</v>
      </c>
      <c r="Z41" s="24" t="s">
        <v>87</v>
      </c>
      <c r="AA41" s="24" t="s">
        <v>87</v>
      </c>
      <c r="AB41" s="24" t="s">
        <v>88</v>
      </c>
      <c r="AC41" s="86"/>
      <c r="AD41" s="24"/>
    </row>
    <row r="42" spans="1:43" ht="105" customHeight="1" x14ac:dyDescent="0.3">
      <c r="A42" s="6"/>
      <c r="B42" s="18" t="s">
        <v>100</v>
      </c>
      <c r="C42" s="333" t="s">
        <v>101</v>
      </c>
      <c r="D42" s="334"/>
      <c r="E42" s="335"/>
      <c r="F42" s="415">
        <v>3008060.66</v>
      </c>
      <c r="G42" s="416"/>
      <c r="H42" s="419">
        <v>334228.96000000002</v>
      </c>
      <c r="I42" s="420"/>
      <c r="J42" s="424">
        <f>F42+H42</f>
        <v>3342289.62</v>
      </c>
      <c r="K42" s="425"/>
      <c r="L42" s="428">
        <v>90</v>
      </c>
      <c r="M42" s="428">
        <v>10</v>
      </c>
      <c r="N42" s="19" t="s">
        <v>24</v>
      </c>
      <c r="O42" s="155" t="s">
        <v>171</v>
      </c>
      <c r="P42" s="157"/>
      <c r="Q42" s="336" t="s">
        <v>105</v>
      </c>
      <c r="R42" s="337"/>
      <c r="S42" s="338"/>
      <c r="T42" s="158" t="s">
        <v>106</v>
      </c>
      <c r="U42" s="211"/>
      <c r="V42" s="159"/>
      <c r="W42" s="253" t="s">
        <v>116</v>
      </c>
      <c r="X42" s="254"/>
      <c r="Y42" s="37" t="s">
        <v>90</v>
      </c>
      <c r="Z42" s="37" t="s">
        <v>89</v>
      </c>
      <c r="AA42" s="38" t="s">
        <v>87</v>
      </c>
      <c r="AB42" s="38" t="s">
        <v>88</v>
      </c>
      <c r="AC42" s="88" t="s">
        <v>304</v>
      </c>
      <c r="AD42" s="41" t="s">
        <v>305</v>
      </c>
    </row>
    <row r="43" spans="1:43" ht="24.6" customHeight="1" x14ac:dyDescent="0.3">
      <c r="A43" s="4"/>
      <c r="B43" s="4"/>
      <c r="C43" s="296" t="s">
        <v>64</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8"/>
    </row>
    <row r="44" spans="1:43" s="35" customFormat="1" ht="134.55000000000001" customHeight="1" x14ac:dyDescent="0.3">
      <c r="A44" s="5"/>
      <c r="B44" s="40" t="s">
        <v>65</v>
      </c>
      <c r="C44" s="143" t="s">
        <v>67</v>
      </c>
      <c r="D44" s="144"/>
      <c r="E44" s="145"/>
      <c r="F44" s="411">
        <v>980271.48</v>
      </c>
      <c r="G44" s="411"/>
      <c r="H44" s="223">
        <v>108919.05</v>
      </c>
      <c r="I44" s="224"/>
      <c r="J44" s="245">
        <f>SUM(F44:I44)</f>
        <v>1089190.53</v>
      </c>
      <c r="K44" s="246"/>
      <c r="L44" s="434">
        <v>90</v>
      </c>
      <c r="M44" s="434">
        <v>10</v>
      </c>
      <c r="N44" s="74" t="s">
        <v>37</v>
      </c>
      <c r="O44" s="143" t="s">
        <v>124</v>
      </c>
      <c r="P44" s="144"/>
      <c r="Q44" s="143" t="s">
        <v>125</v>
      </c>
      <c r="R44" s="144"/>
      <c r="S44" s="145"/>
      <c r="T44" s="158" t="s">
        <v>394</v>
      </c>
      <c r="U44" s="211"/>
      <c r="V44" s="159"/>
      <c r="W44" s="253" t="s">
        <v>116</v>
      </c>
      <c r="X44" s="254"/>
      <c r="Y44" s="34" t="s">
        <v>112</v>
      </c>
      <c r="Z44" s="34" t="s">
        <v>92</v>
      </c>
      <c r="AA44" s="41" t="s">
        <v>87</v>
      </c>
      <c r="AB44" s="41" t="s">
        <v>88</v>
      </c>
      <c r="AC44" s="88"/>
      <c r="AD44" s="54" t="s">
        <v>409</v>
      </c>
      <c r="AQ44" s="115"/>
    </row>
    <row r="45" spans="1:43" s="35" customFormat="1" ht="18.600000000000001" customHeight="1" x14ac:dyDescent="0.3">
      <c r="A45" s="5"/>
      <c r="B45" s="40"/>
      <c r="C45" s="302" t="s">
        <v>195</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row>
    <row r="46" spans="1:43" s="35" customFormat="1" ht="130.94999999999999" customHeight="1" x14ac:dyDescent="0.3">
      <c r="A46" s="5"/>
      <c r="B46" s="40" t="s">
        <v>196</v>
      </c>
      <c r="C46" s="143" t="s">
        <v>197</v>
      </c>
      <c r="D46" s="144"/>
      <c r="E46" s="145"/>
      <c r="F46" s="146">
        <v>3201536.06</v>
      </c>
      <c r="G46" s="147"/>
      <c r="H46" s="264">
        <v>355726.25</v>
      </c>
      <c r="I46" s="265"/>
      <c r="J46" s="264">
        <v>3557262.31</v>
      </c>
      <c r="K46" s="265"/>
      <c r="L46" s="428">
        <v>90</v>
      </c>
      <c r="M46" s="428">
        <v>10</v>
      </c>
      <c r="N46" s="19" t="s">
        <v>24</v>
      </c>
      <c r="O46" s="143" t="s">
        <v>198</v>
      </c>
      <c r="P46" s="145"/>
      <c r="Q46" s="143" t="s">
        <v>355</v>
      </c>
      <c r="R46" s="144"/>
      <c r="S46" s="145"/>
      <c r="T46" s="158" t="s">
        <v>200</v>
      </c>
      <c r="U46" s="211"/>
      <c r="V46" s="159"/>
      <c r="W46" s="253" t="s">
        <v>116</v>
      </c>
      <c r="X46" s="254"/>
      <c r="Y46" s="34" t="s">
        <v>89</v>
      </c>
      <c r="Z46" s="34" t="s">
        <v>89</v>
      </c>
      <c r="AA46" s="34" t="s">
        <v>87</v>
      </c>
      <c r="AB46" s="41" t="s">
        <v>88</v>
      </c>
      <c r="AC46" s="88" t="s">
        <v>356</v>
      </c>
      <c r="AD46" s="98" t="s">
        <v>357</v>
      </c>
    </row>
    <row r="47" spans="1:43" s="35" customFormat="1" ht="21" customHeight="1" x14ac:dyDescent="0.3">
      <c r="A47" s="5"/>
      <c r="B47" s="40"/>
      <c r="C47" s="326" t="s">
        <v>334</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row>
    <row r="48" spans="1:43" s="35" customFormat="1" ht="154.05000000000001" customHeight="1" x14ac:dyDescent="0.3">
      <c r="A48" s="5"/>
      <c r="B48" s="40" t="s">
        <v>249</v>
      </c>
      <c r="C48" s="307" t="s">
        <v>270</v>
      </c>
      <c r="D48" s="308"/>
      <c r="E48" s="309"/>
      <c r="F48" s="174">
        <v>8792080</v>
      </c>
      <c r="G48" s="160"/>
      <c r="H48" s="174">
        <v>2198020</v>
      </c>
      <c r="I48" s="160"/>
      <c r="J48" s="174">
        <v>10990100</v>
      </c>
      <c r="K48" s="160"/>
      <c r="L48" s="435">
        <v>80</v>
      </c>
      <c r="M48" s="435">
        <v>20</v>
      </c>
      <c r="N48" s="29" t="s">
        <v>24</v>
      </c>
      <c r="O48" s="173" t="s">
        <v>271</v>
      </c>
      <c r="P48" s="154"/>
      <c r="Q48" s="173" t="s">
        <v>272</v>
      </c>
      <c r="R48" s="153"/>
      <c r="S48" s="154"/>
      <c r="T48" s="456" t="s">
        <v>442</v>
      </c>
      <c r="U48" s="459"/>
      <c r="V48" s="460"/>
      <c r="W48" s="141" t="s">
        <v>116</v>
      </c>
      <c r="X48" s="142"/>
      <c r="Y48" s="41" t="s">
        <v>92</v>
      </c>
      <c r="Z48" s="41" t="s">
        <v>92</v>
      </c>
      <c r="AA48" s="41" t="s">
        <v>87</v>
      </c>
      <c r="AB48" s="41" t="s">
        <v>92</v>
      </c>
      <c r="AC48" s="88"/>
      <c r="AD48" s="41"/>
    </row>
    <row r="49" spans="1:30" s="35" customFormat="1" ht="21" customHeight="1" x14ac:dyDescent="0.3">
      <c r="A49" s="5"/>
      <c r="B49" s="21"/>
      <c r="C49" s="170" t="s">
        <v>335</v>
      </c>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2"/>
    </row>
    <row r="50" spans="1:30" s="35" customFormat="1" ht="177.45" customHeight="1" x14ac:dyDescent="0.3">
      <c r="A50" s="5"/>
      <c r="B50" s="40" t="s">
        <v>333</v>
      </c>
      <c r="C50" s="173" t="s">
        <v>336</v>
      </c>
      <c r="D50" s="153"/>
      <c r="E50" s="154"/>
      <c r="F50" s="174">
        <v>1540880.19</v>
      </c>
      <c r="G50" s="160"/>
      <c r="H50" s="174">
        <v>171208.91</v>
      </c>
      <c r="I50" s="160"/>
      <c r="J50" s="174">
        <v>1712089.1</v>
      </c>
      <c r="K50" s="160"/>
      <c r="L50" s="435">
        <v>90</v>
      </c>
      <c r="M50" s="435">
        <v>10</v>
      </c>
      <c r="N50" s="71" t="s">
        <v>24</v>
      </c>
      <c r="O50" s="173" t="s">
        <v>337</v>
      </c>
      <c r="P50" s="154"/>
      <c r="Q50" s="173" t="s">
        <v>338</v>
      </c>
      <c r="R50" s="153"/>
      <c r="S50" s="154"/>
      <c r="T50" s="132" t="s">
        <v>339</v>
      </c>
      <c r="U50" s="175"/>
      <c r="V50" s="160"/>
      <c r="W50" s="132" t="s">
        <v>116</v>
      </c>
      <c r="X50" s="133"/>
      <c r="Y50" s="41" t="s">
        <v>112</v>
      </c>
      <c r="Z50" s="41" t="s">
        <v>92</v>
      </c>
      <c r="AA50" s="41" t="s">
        <v>87</v>
      </c>
      <c r="AB50" s="41" t="s">
        <v>88</v>
      </c>
      <c r="AC50" s="88"/>
      <c r="AD50" s="41"/>
    </row>
    <row r="51" spans="1:30" s="35" customFormat="1" ht="21" customHeight="1" x14ac:dyDescent="0.3">
      <c r="A51" s="5"/>
      <c r="B51" s="40"/>
      <c r="C51" s="326" t="s">
        <v>383</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row>
    <row r="52" spans="1:30" s="35" customFormat="1" ht="160.05000000000001" customHeight="1" x14ac:dyDescent="0.3">
      <c r="A52" s="5"/>
      <c r="B52" s="40" t="s">
        <v>384</v>
      </c>
      <c r="C52" s="247" t="s">
        <v>385</v>
      </c>
      <c r="D52" s="247"/>
      <c r="E52" s="247"/>
      <c r="F52" s="266">
        <v>14528160</v>
      </c>
      <c r="G52" s="266"/>
      <c r="H52" s="266">
        <v>1614240</v>
      </c>
      <c r="I52" s="266"/>
      <c r="J52" s="266">
        <f>F52+H52</f>
        <v>16142400</v>
      </c>
      <c r="K52" s="266"/>
      <c r="L52" s="429">
        <v>90</v>
      </c>
      <c r="M52" s="429">
        <v>10</v>
      </c>
      <c r="N52" s="71" t="s">
        <v>24</v>
      </c>
      <c r="O52" s="247" t="s">
        <v>386</v>
      </c>
      <c r="P52" s="247"/>
      <c r="Q52" s="247" t="s">
        <v>387</v>
      </c>
      <c r="R52" s="247"/>
      <c r="S52" s="247"/>
      <c r="T52" s="140" t="s">
        <v>388</v>
      </c>
      <c r="U52" s="140"/>
      <c r="V52" s="140"/>
      <c r="W52" s="140" t="s">
        <v>116</v>
      </c>
      <c r="X52" s="140"/>
      <c r="Y52" s="41" t="s">
        <v>92</v>
      </c>
      <c r="Z52" s="41" t="s">
        <v>92</v>
      </c>
      <c r="AA52" s="41" t="s">
        <v>87</v>
      </c>
      <c r="AB52" s="41" t="s">
        <v>92</v>
      </c>
      <c r="AC52" s="41"/>
      <c r="AD52" s="41"/>
    </row>
    <row r="53" spans="1:30" ht="16.5" customHeight="1" x14ac:dyDescent="0.3">
      <c r="A53" s="3"/>
      <c r="B53" s="3"/>
      <c r="C53" s="176" t="s">
        <v>39</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8"/>
    </row>
    <row r="54" spans="1:30" ht="16.5" customHeight="1" x14ac:dyDescent="0.3">
      <c r="A54" s="3"/>
      <c r="B54" s="3"/>
      <c r="C54" s="176" t="s">
        <v>263</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8"/>
    </row>
    <row r="55" spans="1:30" ht="270" customHeight="1" x14ac:dyDescent="0.3">
      <c r="A55" s="6"/>
      <c r="B55" s="40" t="s">
        <v>264</v>
      </c>
      <c r="C55" s="155" t="s">
        <v>265</v>
      </c>
      <c r="D55" s="156"/>
      <c r="E55" s="157"/>
      <c r="F55" s="168">
        <v>799927.39</v>
      </c>
      <c r="G55" s="169"/>
      <c r="H55" s="168">
        <v>266642.46999999997</v>
      </c>
      <c r="I55" s="169"/>
      <c r="J55" s="168">
        <f>F55+H55</f>
        <v>1066569.8599999999</v>
      </c>
      <c r="K55" s="169"/>
      <c r="L55" s="436">
        <v>75</v>
      </c>
      <c r="M55" s="436">
        <v>25</v>
      </c>
      <c r="N55" s="33" t="s">
        <v>56</v>
      </c>
      <c r="O55" s="155" t="s">
        <v>266</v>
      </c>
      <c r="P55" s="157"/>
      <c r="Q55" s="155" t="s">
        <v>267</v>
      </c>
      <c r="R55" s="156"/>
      <c r="S55" s="157"/>
      <c r="T55" s="158" t="s">
        <v>268</v>
      </c>
      <c r="U55" s="211"/>
      <c r="V55" s="159"/>
      <c r="W55" s="158" t="s">
        <v>116</v>
      </c>
      <c r="X55" s="159"/>
      <c r="Y55" s="34" t="s">
        <v>88</v>
      </c>
      <c r="Z55" s="34" t="s">
        <v>92</v>
      </c>
      <c r="AA55" s="41" t="s">
        <v>90</v>
      </c>
      <c r="AB55" s="41" t="s">
        <v>88</v>
      </c>
      <c r="AC55" s="88"/>
      <c r="AD55" s="41"/>
    </row>
    <row r="56" spans="1:30" ht="16.5" customHeight="1" x14ac:dyDescent="0.3">
      <c r="A56" s="3"/>
      <c r="B56" s="3"/>
      <c r="C56" s="176" t="s">
        <v>40</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8"/>
    </row>
    <row r="57" spans="1:30" ht="81.45" customHeight="1" x14ac:dyDescent="0.3">
      <c r="A57" s="6"/>
      <c r="B57" s="21" t="s">
        <v>42</v>
      </c>
      <c r="C57" s="136" t="s">
        <v>41</v>
      </c>
      <c r="D57" s="137"/>
      <c r="E57" s="138"/>
      <c r="F57" s="437">
        <v>973995.75</v>
      </c>
      <c r="G57" s="438"/>
      <c r="H57" s="437">
        <v>324665.25</v>
      </c>
      <c r="I57" s="438"/>
      <c r="J57" s="437">
        <f>F57+H57</f>
        <v>1298661</v>
      </c>
      <c r="K57" s="438"/>
      <c r="L57" s="439">
        <v>75</v>
      </c>
      <c r="M57" s="439">
        <v>25</v>
      </c>
      <c r="N57" s="33" t="s">
        <v>56</v>
      </c>
      <c r="O57" s="155" t="s">
        <v>165</v>
      </c>
      <c r="P57" s="157"/>
      <c r="Q57" s="155" t="s">
        <v>107</v>
      </c>
      <c r="R57" s="156"/>
      <c r="S57" s="157"/>
      <c r="T57" s="440" t="s">
        <v>441</v>
      </c>
      <c r="U57" s="441"/>
      <c r="V57" s="442"/>
      <c r="W57" s="253" t="s">
        <v>116</v>
      </c>
      <c r="X57" s="254"/>
      <c r="Y57" s="37" t="s">
        <v>94</v>
      </c>
      <c r="Z57" s="37" t="s">
        <v>92</v>
      </c>
      <c r="AA57" s="38" t="s">
        <v>95</v>
      </c>
      <c r="AB57" s="38" t="s">
        <v>88</v>
      </c>
      <c r="AC57" s="87"/>
      <c r="AD57" s="38"/>
    </row>
    <row r="58" spans="1:30" ht="24.75" customHeight="1" x14ac:dyDescent="0.3">
      <c r="A58" s="3"/>
      <c r="B58" s="3"/>
      <c r="C58" s="267" t="s">
        <v>68</v>
      </c>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9"/>
    </row>
    <row r="59" spans="1:30" s="35" customFormat="1" ht="71.849999999999994" customHeight="1" x14ac:dyDescent="0.3">
      <c r="A59" s="43"/>
      <c r="B59" s="40" t="s">
        <v>69</v>
      </c>
      <c r="C59" s="152" t="s">
        <v>70</v>
      </c>
      <c r="D59" s="185"/>
      <c r="E59" s="186"/>
      <c r="F59" s="168">
        <v>70000</v>
      </c>
      <c r="G59" s="169"/>
      <c r="H59" s="168">
        <v>23333.33</v>
      </c>
      <c r="I59" s="169"/>
      <c r="J59" s="168">
        <f>F59+H59</f>
        <v>93333.33</v>
      </c>
      <c r="K59" s="169"/>
      <c r="L59" s="436">
        <v>25</v>
      </c>
      <c r="M59" s="436">
        <v>25</v>
      </c>
      <c r="N59" s="71" t="s">
        <v>36</v>
      </c>
      <c r="O59" s="152" t="s">
        <v>172</v>
      </c>
      <c r="P59" s="186"/>
      <c r="Q59" s="299" t="s">
        <v>128</v>
      </c>
      <c r="R59" s="300"/>
      <c r="S59" s="301"/>
      <c r="T59" s="132" t="s">
        <v>104</v>
      </c>
      <c r="U59" s="151"/>
      <c r="V59" s="133"/>
      <c r="W59" s="132" t="s">
        <v>150</v>
      </c>
      <c r="X59" s="133"/>
      <c r="Y59" s="41" t="s">
        <v>87</v>
      </c>
      <c r="Z59" s="41" t="s">
        <v>88</v>
      </c>
      <c r="AA59" s="41" t="s">
        <v>90</v>
      </c>
      <c r="AB59" s="41" t="s">
        <v>88</v>
      </c>
      <c r="AC59" s="94" t="s">
        <v>292</v>
      </c>
      <c r="AD59" s="54" t="s">
        <v>375</v>
      </c>
    </row>
    <row r="60" spans="1:30" s="35" customFormat="1" ht="90.75" customHeight="1" x14ac:dyDescent="0.3">
      <c r="A60" s="57"/>
      <c r="B60" s="71" t="s">
        <v>320</v>
      </c>
      <c r="C60" s="279" t="s">
        <v>321</v>
      </c>
      <c r="D60" s="153"/>
      <c r="E60" s="154"/>
      <c r="F60" s="270">
        <v>109657.06</v>
      </c>
      <c r="G60" s="271"/>
      <c r="H60" s="272">
        <v>36552.36</v>
      </c>
      <c r="I60" s="273"/>
      <c r="J60" s="274">
        <f>+F60+H60</f>
        <v>146209.41999999998</v>
      </c>
      <c r="K60" s="273"/>
      <c r="L60" s="436">
        <v>75</v>
      </c>
      <c r="M60" s="436">
        <v>25</v>
      </c>
      <c r="N60" s="33" t="s">
        <v>32</v>
      </c>
      <c r="O60" s="152" t="s">
        <v>322</v>
      </c>
      <c r="P60" s="154"/>
      <c r="Q60" s="152" t="s">
        <v>325</v>
      </c>
      <c r="R60" s="153"/>
      <c r="S60" s="154"/>
      <c r="T60" s="152" t="s">
        <v>323</v>
      </c>
      <c r="U60" s="153"/>
      <c r="V60" s="154"/>
      <c r="W60" s="132" t="s">
        <v>324</v>
      </c>
      <c r="X60" s="160"/>
      <c r="Y60" s="54" t="s">
        <v>87</v>
      </c>
      <c r="Z60" s="54" t="s">
        <v>88</v>
      </c>
      <c r="AA60" s="54" t="s">
        <v>90</v>
      </c>
      <c r="AB60" s="54" t="s">
        <v>88</v>
      </c>
      <c r="AC60" s="54"/>
      <c r="AD60" s="54"/>
    </row>
    <row r="61" spans="1:30" ht="18.600000000000001" customHeight="1" x14ac:dyDescent="0.3">
      <c r="A61" s="3"/>
      <c r="B61" s="3"/>
      <c r="C61" s="296" t="s">
        <v>71</v>
      </c>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8"/>
    </row>
    <row r="62" spans="1:30" customFormat="1" ht="145.05000000000001" customHeight="1" x14ac:dyDescent="0.3">
      <c r="A62" s="43"/>
      <c r="B62" s="40" t="s">
        <v>72</v>
      </c>
      <c r="C62" s="155" t="s">
        <v>73</v>
      </c>
      <c r="D62" s="156"/>
      <c r="E62" s="157"/>
      <c r="F62" s="134">
        <v>969455.26</v>
      </c>
      <c r="G62" s="135"/>
      <c r="H62" s="134">
        <v>323151.75</v>
      </c>
      <c r="I62" s="135"/>
      <c r="J62" s="134">
        <f>F62+H62</f>
        <v>1292607.01</v>
      </c>
      <c r="K62" s="135"/>
      <c r="L62" s="439">
        <v>75</v>
      </c>
      <c r="M62" s="439">
        <v>25</v>
      </c>
      <c r="N62" s="44" t="s">
        <v>32</v>
      </c>
      <c r="O62" s="155" t="s">
        <v>160</v>
      </c>
      <c r="P62" s="157"/>
      <c r="Q62" s="155" t="s">
        <v>161</v>
      </c>
      <c r="R62" s="156"/>
      <c r="S62" s="157"/>
      <c r="T62" s="158" t="s">
        <v>201</v>
      </c>
      <c r="U62" s="211"/>
      <c r="V62" s="159"/>
      <c r="W62" s="158" t="s">
        <v>180</v>
      </c>
      <c r="X62" s="159"/>
      <c r="Y62" s="34" t="s">
        <v>159</v>
      </c>
      <c r="Z62" s="34" t="s">
        <v>94</v>
      </c>
      <c r="AA62" s="34" t="s">
        <v>90</v>
      </c>
      <c r="AB62" s="34" t="s">
        <v>88</v>
      </c>
      <c r="AC62" s="90"/>
      <c r="AD62" s="41"/>
    </row>
    <row r="63" spans="1:30" customFormat="1" ht="127.5" customHeight="1" x14ac:dyDescent="0.3">
      <c r="A63" s="80"/>
      <c r="B63" s="40" t="s">
        <v>285</v>
      </c>
      <c r="C63" s="155" t="s">
        <v>286</v>
      </c>
      <c r="D63" s="156"/>
      <c r="E63" s="157"/>
      <c r="F63" s="134">
        <v>1479055.22</v>
      </c>
      <c r="G63" s="135"/>
      <c r="H63" s="134">
        <v>493018.4</v>
      </c>
      <c r="I63" s="135"/>
      <c r="J63" s="134">
        <f>F63+H63</f>
        <v>1972073.62</v>
      </c>
      <c r="K63" s="135"/>
      <c r="L63" s="439">
        <v>75</v>
      </c>
      <c r="M63" s="439">
        <v>25</v>
      </c>
      <c r="N63" s="44" t="s">
        <v>32</v>
      </c>
      <c r="O63" s="155" t="s">
        <v>290</v>
      </c>
      <c r="P63" s="157"/>
      <c r="Q63" s="155" t="s">
        <v>287</v>
      </c>
      <c r="R63" s="156"/>
      <c r="S63" s="157"/>
      <c r="T63" s="158" t="s">
        <v>426</v>
      </c>
      <c r="U63" s="211"/>
      <c r="V63" s="159"/>
      <c r="W63" s="158" t="s">
        <v>180</v>
      </c>
      <c r="X63" s="159"/>
      <c r="Y63" s="34" t="s">
        <v>159</v>
      </c>
      <c r="Z63" s="34" t="s">
        <v>94</v>
      </c>
      <c r="AA63" s="34" t="s">
        <v>95</v>
      </c>
      <c r="AB63" s="34" t="s">
        <v>88</v>
      </c>
      <c r="AC63" s="88"/>
      <c r="AD63" s="41"/>
    </row>
    <row r="64" spans="1:30" ht="16.5" customHeight="1" x14ac:dyDescent="0.3">
      <c r="A64" s="25"/>
      <c r="B64" s="81"/>
      <c r="C64" s="229" t="s">
        <v>5</v>
      </c>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1"/>
    </row>
    <row r="65" spans="1:42" ht="286.5" customHeight="1" x14ac:dyDescent="0.3">
      <c r="A65" s="26"/>
      <c r="B65" s="116" t="s">
        <v>206</v>
      </c>
      <c r="C65" s="162" t="s">
        <v>207</v>
      </c>
      <c r="D65" s="235"/>
      <c r="E65" s="236"/>
      <c r="F65" s="443">
        <v>1879731.51</v>
      </c>
      <c r="G65" s="444"/>
      <c r="H65" s="161">
        <v>0</v>
      </c>
      <c r="I65" s="163"/>
      <c r="J65" s="443">
        <v>1879731.51</v>
      </c>
      <c r="K65" s="444"/>
      <c r="L65" s="427">
        <v>100</v>
      </c>
      <c r="M65" s="427">
        <v>0</v>
      </c>
      <c r="N65" s="29" t="s">
        <v>32</v>
      </c>
      <c r="O65" s="445" t="s">
        <v>444</v>
      </c>
      <c r="P65" s="446"/>
      <c r="Q65" s="162" t="s">
        <v>445</v>
      </c>
      <c r="R65" s="235"/>
      <c r="S65" s="236"/>
      <c r="T65" s="305" t="s">
        <v>208</v>
      </c>
      <c r="U65" s="325"/>
      <c r="V65" s="306"/>
      <c r="W65" s="305" t="s">
        <v>209</v>
      </c>
      <c r="X65" s="306"/>
      <c r="Y65" s="24" t="s">
        <v>91</v>
      </c>
      <c r="Z65" s="24" t="s">
        <v>90</v>
      </c>
      <c r="AA65" s="24" t="s">
        <v>92</v>
      </c>
      <c r="AB65" s="24" t="s">
        <v>88</v>
      </c>
      <c r="AC65" s="86"/>
      <c r="AD65" s="24"/>
    </row>
    <row r="66" spans="1:42" s="35" customFormat="1" ht="107.55" customHeight="1" x14ac:dyDescent="0.3">
      <c r="A66" s="6"/>
      <c r="B66" s="45" t="s">
        <v>47</v>
      </c>
      <c r="C66" s="279" t="s">
        <v>48</v>
      </c>
      <c r="D66" s="361"/>
      <c r="E66" s="280"/>
      <c r="F66" s="161">
        <v>400000</v>
      </c>
      <c r="G66" s="163"/>
      <c r="H66" s="161">
        <v>0</v>
      </c>
      <c r="I66" s="163"/>
      <c r="J66" s="161">
        <f>F66+H66</f>
        <v>400000</v>
      </c>
      <c r="K66" s="163"/>
      <c r="L66" s="428">
        <v>100</v>
      </c>
      <c r="M66" s="428">
        <v>0</v>
      </c>
      <c r="N66" s="44" t="s">
        <v>32</v>
      </c>
      <c r="O66" s="152" t="s">
        <v>173</v>
      </c>
      <c r="P66" s="186"/>
      <c r="Q66" s="152" t="s">
        <v>130</v>
      </c>
      <c r="R66" s="185"/>
      <c r="S66" s="186"/>
      <c r="T66" s="132" t="s">
        <v>129</v>
      </c>
      <c r="U66" s="151"/>
      <c r="V66" s="133"/>
      <c r="W66" s="132" t="s">
        <v>146</v>
      </c>
      <c r="X66" s="133"/>
      <c r="Y66" s="41" t="s">
        <v>91</v>
      </c>
      <c r="Z66" s="41" t="s">
        <v>90</v>
      </c>
      <c r="AA66" s="41" t="s">
        <v>92</v>
      </c>
      <c r="AB66" s="41" t="s">
        <v>88</v>
      </c>
      <c r="AC66" s="88"/>
      <c r="AD66" s="41"/>
    </row>
    <row r="67" spans="1:42" ht="99.45" customHeight="1" x14ac:dyDescent="0.3">
      <c r="A67" s="6"/>
      <c r="B67" s="31" t="s">
        <v>46</v>
      </c>
      <c r="C67" s="162" t="s">
        <v>27</v>
      </c>
      <c r="D67" s="235"/>
      <c r="E67" s="236"/>
      <c r="F67" s="214">
        <v>205000</v>
      </c>
      <c r="G67" s="215"/>
      <c r="H67" s="237">
        <v>0</v>
      </c>
      <c r="I67" s="238"/>
      <c r="J67" s="214">
        <f>F67+H67</f>
        <v>205000</v>
      </c>
      <c r="K67" s="215"/>
      <c r="L67" s="428">
        <v>100</v>
      </c>
      <c r="M67" s="428">
        <v>0</v>
      </c>
      <c r="N67" s="19" t="s">
        <v>32</v>
      </c>
      <c r="O67" s="194" t="s">
        <v>93</v>
      </c>
      <c r="P67" s="196"/>
      <c r="Q67" s="152" t="s">
        <v>108</v>
      </c>
      <c r="R67" s="185"/>
      <c r="S67" s="186"/>
      <c r="T67" s="132" t="s">
        <v>413</v>
      </c>
      <c r="U67" s="151"/>
      <c r="V67" s="133"/>
      <c r="W67" s="141" t="s">
        <v>145</v>
      </c>
      <c r="X67" s="142"/>
      <c r="Y67" s="38" t="s">
        <v>91</v>
      </c>
      <c r="Z67" s="38" t="s">
        <v>87</v>
      </c>
      <c r="AA67" s="38" t="s">
        <v>92</v>
      </c>
      <c r="AB67" s="38" t="s">
        <v>88</v>
      </c>
      <c r="AC67" s="87"/>
      <c r="AD67" s="38"/>
    </row>
    <row r="68" spans="1:42" ht="16.5" customHeight="1" x14ac:dyDescent="0.3">
      <c r="A68" s="3"/>
      <c r="B68" s="70"/>
      <c r="C68" s="176" t="s">
        <v>49</v>
      </c>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8"/>
    </row>
    <row r="69" spans="1:42" ht="128.55000000000001" customHeight="1" x14ac:dyDescent="0.3">
      <c r="A69" s="6"/>
      <c r="B69" s="75" t="s">
        <v>51</v>
      </c>
      <c r="C69" s="276" t="s">
        <v>50</v>
      </c>
      <c r="D69" s="276"/>
      <c r="E69" s="276"/>
      <c r="F69" s="239">
        <v>297233.90000000002</v>
      </c>
      <c r="G69" s="239"/>
      <c r="H69" s="239">
        <v>0</v>
      </c>
      <c r="I69" s="239"/>
      <c r="J69" s="239">
        <f>F69+H69</f>
        <v>297233.90000000002</v>
      </c>
      <c r="K69" s="239"/>
      <c r="L69" s="429">
        <v>100</v>
      </c>
      <c r="M69" s="429">
        <v>0</v>
      </c>
      <c r="N69" s="29" t="s">
        <v>24</v>
      </c>
      <c r="O69" s="131" t="s">
        <v>109</v>
      </c>
      <c r="P69" s="131"/>
      <c r="Q69" s="263" t="s">
        <v>111</v>
      </c>
      <c r="R69" s="263"/>
      <c r="S69" s="263"/>
      <c r="T69" s="140" t="s">
        <v>110</v>
      </c>
      <c r="U69" s="140"/>
      <c r="V69" s="140"/>
      <c r="W69" s="275" t="s">
        <v>116</v>
      </c>
      <c r="X69" s="275"/>
      <c r="Y69" s="38" t="s">
        <v>91</v>
      </c>
      <c r="Z69" s="38" t="s">
        <v>89</v>
      </c>
      <c r="AA69" s="38" t="s">
        <v>92</v>
      </c>
      <c r="AB69" s="38" t="s">
        <v>88</v>
      </c>
      <c r="AC69" s="91">
        <v>45485</v>
      </c>
      <c r="AD69" s="83" t="s">
        <v>294</v>
      </c>
    </row>
    <row r="70" spans="1:42" ht="96" customHeight="1" x14ac:dyDescent="0.3">
      <c r="A70" s="110"/>
      <c r="B70" s="50" t="s">
        <v>419</v>
      </c>
      <c r="C70" s="132" t="s">
        <v>420</v>
      </c>
      <c r="D70" s="151"/>
      <c r="E70" s="133"/>
      <c r="F70" s="161">
        <v>29954.01</v>
      </c>
      <c r="G70" s="163"/>
      <c r="H70" s="161">
        <v>0</v>
      </c>
      <c r="I70" s="163"/>
      <c r="J70" s="161">
        <f>F70+H70</f>
        <v>29954.01</v>
      </c>
      <c r="K70" s="163"/>
      <c r="L70" s="427">
        <v>100</v>
      </c>
      <c r="M70" s="427">
        <v>0</v>
      </c>
      <c r="N70" s="71" t="s">
        <v>24</v>
      </c>
      <c r="O70" s="152" t="s">
        <v>421</v>
      </c>
      <c r="P70" s="186"/>
      <c r="Q70" s="152" t="s">
        <v>422</v>
      </c>
      <c r="R70" s="421"/>
      <c r="S70" s="422"/>
      <c r="T70" s="132" t="s">
        <v>423</v>
      </c>
      <c r="U70" s="151"/>
      <c r="V70" s="133"/>
      <c r="W70" s="132" t="s">
        <v>116</v>
      </c>
      <c r="X70" s="133"/>
      <c r="Y70" s="41" t="s">
        <v>91</v>
      </c>
      <c r="Z70" s="41" t="s">
        <v>89</v>
      </c>
      <c r="AA70" s="41" t="s">
        <v>92</v>
      </c>
      <c r="AB70" s="41" t="s">
        <v>88</v>
      </c>
      <c r="AC70" s="83"/>
      <c r="AD70" s="83"/>
    </row>
    <row r="71" spans="1:42" ht="16.5" customHeight="1" x14ac:dyDescent="0.3">
      <c r="A71" s="27"/>
      <c r="B71" s="10"/>
      <c r="C71" s="181" t="s">
        <v>28</v>
      </c>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3"/>
    </row>
    <row r="72" spans="1:42" ht="135.44999999999999" customHeight="1" x14ac:dyDescent="0.3">
      <c r="A72" s="12"/>
      <c r="B72" s="69" t="s">
        <v>52</v>
      </c>
      <c r="C72" s="240" t="s">
        <v>53</v>
      </c>
      <c r="D72" s="240"/>
      <c r="E72" s="240"/>
      <c r="F72" s="241">
        <v>151680.78</v>
      </c>
      <c r="G72" s="241"/>
      <c r="H72" s="239">
        <v>0</v>
      </c>
      <c r="I72" s="239"/>
      <c r="J72" s="241">
        <f>F72</f>
        <v>151680.78</v>
      </c>
      <c r="K72" s="242"/>
      <c r="L72" s="429">
        <v>100</v>
      </c>
      <c r="M72" s="429">
        <v>0</v>
      </c>
      <c r="N72" s="18" t="s">
        <v>24</v>
      </c>
      <c r="O72" s="131" t="s">
        <v>174</v>
      </c>
      <c r="P72" s="131"/>
      <c r="Q72" s="131" t="s">
        <v>314</v>
      </c>
      <c r="R72" s="131"/>
      <c r="S72" s="131"/>
      <c r="T72" s="140" t="s">
        <v>233</v>
      </c>
      <c r="U72" s="140"/>
      <c r="V72" s="140"/>
      <c r="W72" s="275" t="s">
        <v>116</v>
      </c>
      <c r="X72" s="275"/>
      <c r="Y72" s="38" t="s">
        <v>91</v>
      </c>
      <c r="Z72" s="38" t="s">
        <v>87</v>
      </c>
      <c r="AA72" s="38" t="s">
        <v>92</v>
      </c>
      <c r="AB72" s="38" t="s">
        <v>88</v>
      </c>
      <c r="AC72" s="87" t="s">
        <v>312</v>
      </c>
      <c r="AD72" s="96" t="s">
        <v>315</v>
      </c>
    </row>
    <row r="73" spans="1:42" ht="281.55" customHeight="1" x14ac:dyDescent="0.3">
      <c r="A73" s="12"/>
      <c r="B73" s="97" t="s">
        <v>340</v>
      </c>
      <c r="C73" s="250" t="s">
        <v>341</v>
      </c>
      <c r="D73" s="251"/>
      <c r="E73" s="252"/>
      <c r="F73" s="161">
        <v>295000</v>
      </c>
      <c r="G73" s="163"/>
      <c r="H73" s="161">
        <v>0</v>
      </c>
      <c r="I73" s="163"/>
      <c r="J73" s="161">
        <v>295000</v>
      </c>
      <c r="K73" s="163"/>
      <c r="L73" s="428">
        <v>100</v>
      </c>
      <c r="M73" s="428">
        <v>0</v>
      </c>
      <c r="N73" s="74" t="s">
        <v>24</v>
      </c>
      <c r="O73" s="152" t="s">
        <v>342</v>
      </c>
      <c r="P73" s="186"/>
      <c r="Q73" s="152" t="s">
        <v>343</v>
      </c>
      <c r="R73" s="185"/>
      <c r="S73" s="186"/>
      <c r="T73" s="132" t="s">
        <v>344</v>
      </c>
      <c r="U73" s="151"/>
      <c r="V73" s="133"/>
      <c r="W73" s="132" t="s">
        <v>116</v>
      </c>
      <c r="X73" s="133"/>
      <c r="Y73" s="34" t="s">
        <v>91</v>
      </c>
      <c r="Z73" s="34" t="s">
        <v>87</v>
      </c>
      <c r="AA73" s="34" t="s">
        <v>92</v>
      </c>
      <c r="AB73" s="41" t="s">
        <v>88</v>
      </c>
      <c r="AC73" s="88"/>
      <c r="AD73" s="113"/>
    </row>
    <row r="74" spans="1:42" ht="99" customHeight="1" x14ac:dyDescent="0.3">
      <c r="A74" s="12"/>
      <c r="B74" s="18" t="s">
        <v>26</v>
      </c>
      <c r="C74" s="162" t="s">
        <v>27</v>
      </c>
      <c r="D74" s="153"/>
      <c r="E74" s="154"/>
      <c r="F74" s="161">
        <v>615000</v>
      </c>
      <c r="G74" s="160"/>
      <c r="H74" s="214">
        <v>0</v>
      </c>
      <c r="I74" s="160"/>
      <c r="J74" s="161">
        <v>615000</v>
      </c>
      <c r="K74" s="160"/>
      <c r="L74" s="430">
        <v>100</v>
      </c>
      <c r="M74" s="430">
        <v>0</v>
      </c>
      <c r="N74" s="22" t="s">
        <v>35</v>
      </c>
      <c r="O74" s="152" t="s">
        <v>175</v>
      </c>
      <c r="P74" s="154"/>
      <c r="Q74" s="152" t="s">
        <v>240</v>
      </c>
      <c r="R74" s="153"/>
      <c r="S74" s="154"/>
      <c r="T74" s="132" t="s">
        <v>241</v>
      </c>
      <c r="U74" s="175"/>
      <c r="V74" s="160"/>
      <c r="W74" s="141" t="s">
        <v>116</v>
      </c>
      <c r="X74" s="160"/>
      <c r="Y74" s="37" t="s">
        <v>91</v>
      </c>
      <c r="Z74" s="37" t="s">
        <v>87</v>
      </c>
      <c r="AA74" s="37" t="s">
        <v>92</v>
      </c>
      <c r="AB74" s="38" t="s">
        <v>88</v>
      </c>
      <c r="AC74" s="87" t="s">
        <v>373</v>
      </c>
      <c r="AD74" s="218" t="s">
        <v>374</v>
      </c>
      <c r="AE74" s="219"/>
      <c r="AF74" s="219"/>
      <c r="AG74" s="219"/>
      <c r="AH74" s="219"/>
      <c r="AI74" s="219"/>
      <c r="AJ74" s="219"/>
      <c r="AK74" s="219"/>
      <c r="AL74" s="219"/>
      <c r="AM74" s="219"/>
      <c r="AN74" s="219"/>
      <c r="AO74" s="219"/>
      <c r="AP74" s="219"/>
    </row>
    <row r="75" spans="1:42" ht="204.45" customHeight="1" x14ac:dyDescent="0.3">
      <c r="A75" s="6"/>
      <c r="B75" s="33" t="s">
        <v>327</v>
      </c>
      <c r="C75" s="287" t="s">
        <v>328</v>
      </c>
      <c r="D75" s="287"/>
      <c r="E75" s="287"/>
      <c r="F75" s="179">
        <v>718990.24</v>
      </c>
      <c r="G75" s="179"/>
      <c r="H75" s="179">
        <v>0</v>
      </c>
      <c r="I75" s="179"/>
      <c r="J75" s="179">
        <f>F75</f>
        <v>718990.24</v>
      </c>
      <c r="K75" s="180"/>
      <c r="L75" s="426">
        <v>100</v>
      </c>
      <c r="M75" s="426">
        <v>0</v>
      </c>
      <c r="N75" s="74" t="s">
        <v>35</v>
      </c>
      <c r="O75" s="209" t="s">
        <v>329</v>
      </c>
      <c r="P75" s="210"/>
      <c r="Q75" s="155" t="s">
        <v>331</v>
      </c>
      <c r="R75" s="156"/>
      <c r="S75" s="157"/>
      <c r="T75" s="158" t="s">
        <v>330</v>
      </c>
      <c r="U75" s="211"/>
      <c r="V75" s="159"/>
      <c r="W75" s="158" t="s">
        <v>116</v>
      </c>
      <c r="X75" s="159"/>
      <c r="Y75" s="108" t="s">
        <v>91</v>
      </c>
      <c r="Z75" s="108" t="s">
        <v>89</v>
      </c>
      <c r="AA75" s="108" t="s">
        <v>92</v>
      </c>
      <c r="AB75" s="109" t="s">
        <v>88</v>
      </c>
      <c r="AC75" s="38"/>
      <c r="AD75" s="37"/>
    </row>
    <row r="76" spans="1:42" ht="55.95" customHeight="1" x14ac:dyDescent="0.3">
      <c r="A76" s="110"/>
      <c r="B76" s="18" t="s">
        <v>365</v>
      </c>
      <c r="C76" s="162" t="s">
        <v>366</v>
      </c>
      <c r="D76" s="235"/>
      <c r="E76" s="236"/>
      <c r="F76" s="443">
        <v>685075.88</v>
      </c>
      <c r="G76" s="444"/>
      <c r="H76" s="214">
        <v>0</v>
      </c>
      <c r="I76" s="215"/>
      <c r="J76" s="443">
        <f>+F76</f>
        <v>685075.88</v>
      </c>
      <c r="K76" s="444"/>
      <c r="L76" s="428">
        <v>100</v>
      </c>
      <c r="M76" s="428">
        <v>0</v>
      </c>
      <c r="N76" s="22" t="s">
        <v>367</v>
      </c>
      <c r="O76" s="206" t="s">
        <v>368</v>
      </c>
      <c r="P76" s="207"/>
      <c r="Q76" s="194" t="s">
        <v>369</v>
      </c>
      <c r="R76" s="195"/>
      <c r="S76" s="196"/>
      <c r="T76" s="141" t="s">
        <v>370</v>
      </c>
      <c r="U76" s="164"/>
      <c r="V76" s="142"/>
      <c r="W76" s="141" t="s">
        <v>116</v>
      </c>
      <c r="X76" s="142"/>
      <c r="Y76" s="111" t="s">
        <v>91</v>
      </c>
      <c r="Z76" s="111" t="s">
        <v>87</v>
      </c>
      <c r="AA76" s="111" t="s">
        <v>92</v>
      </c>
      <c r="AB76" s="112" t="s">
        <v>88</v>
      </c>
      <c r="AC76" s="38"/>
      <c r="AD76" s="38"/>
    </row>
    <row r="77" spans="1:42" ht="16.5" customHeight="1" x14ac:dyDescent="0.3">
      <c r="A77" s="27"/>
      <c r="B77" s="9"/>
      <c r="C77" s="212" t="s">
        <v>30</v>
      </c>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row>
    <row r="78" spans="1:42" ht="85.95" customHeight="1" x14ac:dyDescent="0.3">
      <c r="A78" s="12"/>
      <c r="B78" s="55" t="s">
        <v>31</v>
      </c>
      <c r="C78" s="220" t="s">
        <v>33</v>
      </c>
      <c r="D78" s="221"/>
      <c r="E78" s="222"/>
      <c r="F78" s="283">
        <v>210000</v>
      </c>
      <c r="G78" s="284"/>
      <c r="H78" s="285">
        <v>0</v>
      </c>
      <c r="I78" s="286"/>
      <c r="J78" s="283">
        <f>F78</f>
        <v>210000</v>
      </c>
      <c r="K78" s="409"/>
      <c r="L78" s="429">
        <v>100</v>
      </c>
      <c r="M78" s="429">
        <v>0</v>
      </c>
      <c r="N78" s="122" t="s">
        <v>32</v>
      </c>
      <c r="O78" s="155" t="s">
        <v>176</v>
      </c>
      <c r="P78" s="157"/>
      <c r="Q78" s="155" t="s">
        <v>157</v>
      </c>
      <c r="R78" s="156"/>
      <c r="S78" s="157"/>
      <c r="T78" s="158" t="s">
        <v>158</v>
      </c>
      <c r="U78" s="211"/>
      <c r="V78" s="159"/>
      <c r="W78" s="158" t="s">
        <v>147</v>
      </c>
      <c r="X78" s="159"/>
      <c r="Y78" s="34" t="s">
        <v>91</v>
      </c>
      <c r="Z78" s="34" t="s">
        <v>88</v>
      </c>
      <c r="AA78" s="34" t="s">
        <v>95</v>
      </c>
      <c r="AB78" s="34" t="s">
        <v>156</v>
      </c>
      <c r="AC78" s="41" t="s">
        <v>434</v>
      </c>
      <c r="AD78" s="41"/>
    </row>
    <row r="79" spans="1:42" ht="109.95" customHeight="1" x14ac:dyDescent="0.3">
      <c r="A79" s="13"/>
      <c r="B79" s="18" t="s">
        <v>54</v>
      </c>
      <c r="C79" s="162" t="s">
        <v>55</v>
      </c>
      <c r="D79" s="235"/>
      <c r="E79" s="410"/>
      <c r="F79" s="216">
        <v>37880.31</v>
      </c>
      <c r="G79" s="217"/>
      <c r="H79" s="260">
        <v>0</v>
      </c>
      <c r="I79" s="261"/>
      <c r="J79" s="216">
        <f>F79</f>
        <v>37880.31</v>
      </c>
      <c r="K79" s="290"/>
      <c r="L79" s="429">
        <v>100</v>
      </c>
      <c r="M79" s="429">
        <v>0</v>
      </c>
      <c r="N79" s="120" t="s">
        <v>24</v>
      </c>
      <c r="O79" s="279" t="s">
        <v>118</v>
      </c>
      <c r="P79" s="280"/>
      <c r="Q79" s="152" t="s">
        <v>430</v>
      </c>
      <c r="R79" s="185"/>
      <c r="S79" s="186"/>
      <c r="T79" s="456" t="s">
        <v>443</v>
      </c>
      <c r="U79" s="457"/>
      <c r="V79" s="458"/>
      <c r="W79" s="141" t="s">
        <v>116</v>
      </c>
      <c r="X79" s="142"/>
      <c r="Y79" s="38" t="s">
        <v>91</v>
      </c>
      <c r="Z79" s="38" t="s">
        <v>88</v>
      </c>
      <c r="AA79" s="38" t="s">
        <v>92</v>
      </c>
      <c r="AB79" s="38" t="s">
        <v>88</v>
      </c>
      <c r="AC79" s="38"/>
      <c r="AD79" s="38"/>
    </row>
    <row r="80" spans="1:42" ht="150" customHeight="1" x14ac:dyDescent="0.3">
      <c r="A80" s="13"/>
      <c r="B80" s="33" t="s">
        <v>395</v>
      </c>
      <c r="C80" s="279" t="s">
        <v>396</v>
      </c>
      <c r="D80" s="153"/>
      <c r="E80" s="154"/>
      <c r="F80" s="161">
        <v>37894.5</v>
      </c>
      <c r="G80" s="208"/>
      <c r="H80" s="412">
        <v>0</v>
      </c>
      <c r="I80" s="413"/>
      <c r="J80" s="414">
        <f>+F80</f>
        <v>37894.5</v>
      </c>
      <c r="K80" s="300"/>
      <c r="L80" s="433">
        <v>100</v>
      </c>
      <c r="M80" s="433">
        <v>0</v>
      </c>
      <c r="N80" s="124" t="s">
        <v>24</v>
      </c>
      <c r="O80" s="279" t="s">
        <v>437</v>
      </c>
      <c r="P80" s="154"/>
      <c r="Q80" s="152" t="s">
        <v>397</v>
      </c>
      <c r="R80" s="153"/>
      <c r="S80" s="154"/>
      <c r="T80" s="132" t="s">
        <v>398</v>
      </c>
      <c r="U80" s="175"/>
      <c r="V80" s="160"/>
      <c r="W80" s="132" t="s">
        <v>116</v>
      </c>
      <c r="X80" s="133"/>
      <c r="Y80" s="125" t="s">
        <v>91</v>
      </c>
      <c r="Z80" s="125" t="s">
        <v>88</v>
      </c>
      <c r="AA80" s="125" t="s">
        <v>92</v>
      </c>
      <c r="AB80" s="125" t="s">
        <v>88</v>
      </c>
      <c r="AC80" s="84"/>
      <c r="AD80" s="38"/>
    </row>
    <row r="81" spans="1:30" ht="124.05" customHeight="1" x14ac:dyDescent="0.3">
      <c r="A81" s="13"/>
      <c r="B81" s="18" t="s">
        <v>220</v>
      </c>
      <c r="C81" s="288" t="s">
        <v>221</v>
      </c>
      <c r="D81" s="289"/>
      <c r="E81" s="289"/>
      <c r="F81" s="291">
        <v>459885.71</v>
      </c>
      <c r="G81" s="292"/>
      <c r="H81" s="260">
        <v>0</v>
      </c>
      <c r="I81" s="261"/>
      <c r="J81" s="291">
        <v>459885.71</v>
      </c>
      <c r="K81" s="406"/>
      <c r="L81" s="447">
        <v>100</v>
      </c>
      <c r="M81" s="447">
        <v>0</v>
      </c>
      <c r="N81" s="123" t="s">
        <v>66</v>
      </c>
      <c r="O81" s="294" t="s">
        <v>222</v>
      </c>
      <c r="P81" s="295"/>
      <c r="Q81" s="191" t="s">
        <v>223</v>
      </c>
      <c r="R81" s="322"/>
      <c r="S81" s="323"/>
      <c r="T81" s="129" t="s">
        <v>405</v>
      </c>
      <c r="U81" s="165"/>
      <c r="V81" s="130"/>
      <c r="W81" s="166" t="s">
        <v>116</v>
      </c>
      <c r="X81" s="167"/>
      <c r="Y81" s="84" t="s">
        <v>91</v>
      </c>
      <c r="Z81" s="84" t="s">
        <v>88</v>
      </c>
      <c r="AA81" s="84" t="s">
        <v>92</v>
      </c>
      <c r="AB81" s="84" t="s">
        <v>88</v>
      </c>
      <c r="AC81" s="84"/>
      <c r="AD81" s="38"/>
    </row>
    <row r="82" spans="1:30" ht="16.5" customHeight="1" x14ac:dyDescent="0.3">
      <c r="A82" s="26"/>
      <c r="B82" s="17"/>
      <c r="C82" s="407" t="s">
        <v>74</v>
      </c>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row>
    <row r="83" spans="1:30" customFormat="1" ht="135" customHeight="1" x14ac:dyDescent="0.3">
      <c r="A83" s="43"/>
      <c r="B83" s="47" t="s">
        <v>13</v>
      </c>
      <c r="C83" s="281" t="s">
        <v>6</v>
      </c>
      <c r="D83" s="282"/>
      <c r="E83" s="282"/>
      <c r="F83" s="277">
        <v>9374215.9399999995</v>
      </c>
      <c r="G83" s="277"/>
      <c r="H83" s="293">
        <f>0</f>
        <v>0</v>
      </c>
      <c r="I83" s="293"/>
      <c r="J83" s="277">
        <f t="shared" ref="J83:J87" si="0">SUM(F83:I83)</f>
        <v>9374215.9399999995</v>
      </c>
      <c r="K83" s="278"/>
      <c r="L83" s="448">
        <v>100</v>
      </c>
      <c r="M83" s="448">
        <v>0</v>
      </c>
      <c r="N83" s="44" t="s">
        <v>32</v>
      </c>
      <c r="O83" s="152" t="s">
        <v>177</v>
      </c>
      <c r="P83" s="186"/>
      <c r="Q83" s="152" t="s">
        <v>137</v>
      </c>
      <c r="R83" s="185"/>
      <c r="S83" s="186"/>
      <c r="T83" s="132" t="s">
        <v>139</v>
      </c>
      <c r="U83" s="151"/>
      <c r="V83" s="133"/>
      <c r="W83" s="158" t="s">
        <v>147</v>
      </c>
      <c r="X83" s="159"/>
      <c r="Y83" s="54" t="s">
        <v>91</v>
      </c>
      <c r="Z83" s="54" t="s">
        <v>89</v>
      </c>
      <c r="AA83" s="54" t="s">
        <v>92</v>
      </c>
      <c r="AB83" s="54" t="s">
        <v>88</v>
      </c>
      <c r="AC83" s="83">
        <v>45532</v>
      </c>
      <c r="AD83" s="83"/>
    </row>
    <row r="84" spans="1:30" ht="105.6" customHeight="1" x14ac:dyDescent="0.3">
      <c r="A84" s="6"/>
      <c r="B84" s="47" t="s">
        <v>14</v>
      </c>
      <c r="C84" s="148" t="s">
        <v>8</v>
      </c>
      <c r="D84" s="408"/>
      <c r="E84" s="408"/>
      <c r="F84" s="184" t="s">
        <v>371</v>
      </c>
      <c r="G84" s="184"/>
      <c r="H84" s="259">
        <f>0</f>
        <v>0</v>
      </c>
      <c r="I84" s="259"/>
      <c r="J84" s="184">
        <v>26829345.68</v>
      </c>
      <c r="K84" s="149"/>
      <c r="L84" s="448">
        <v>100</v>
      </c>
      <c r="M84" s="448">
        <v>0</v>
      </c>
      <c r="N84" s="33" t="s">
        <v>24</v>
      </c>
      <c r="O84" s="152" t="s">
        <v>140</v>
      </c>
      <c r="P84" s="186"/>
      <c r="Q84" s="152" t="s">
        <v>141</v>
      </c>
      <c r="R84" s="185"/>
      <c r="S84" s="186"/>
      <c r="T84" s="152" t="s">
        <v>139</v>
      </c>
      <c r="U84" s="185"/>
      <c r="V84" s="186"/>
      <c r="W84" s="132" t="s">
        <v>116</v>
      </c>
      <c r="X84" s="133"/>
      <c r="Y84" s="54" t="s">
        <v>91</v>
      </c>
      <c r="Z84" s="54" t="s">
        <v>89</v>
      </c>
      <c r="AA84" s="54" t="s">
        <v>92</v>
      </c>
      <c r="AB84" s="54" t="s">
        <v>88</v>
      </c>
      <c r="AC84" s="54"/>
      <c r="AD84" s="54"/>
    </row>
    <row r="85" spans="1:30" ht="185.85" customHeight="1" x14ac:dyDescent="0.3">
      <c r="A85" s="6"/>
      <c r="B85" s="47" t="s">
        <v>15</v>
      </c>
      <c r="C85" s="148" t="s">
        <v>9</v>
      </c>
      <c r="D85" s="148"/>
      <c r="E85" s="148"/>
      <c r="F85" s="149">
        <v>19320942</v>
      </c>
      <c r="G85" s="150"/>
      <c r="H85" s="259">
        <f>0</f>
        <v>0</v>
      </c>
      <c r="I85" s="259"/>
      <c r="J85" s="149">
        <f t="shared" si="0"/>
        <v>19320942</v>
      </c>
      <c r="K85" s="340"/>
      <c r="L85" s="448">
        <v>100</v>
      </c>
      <c r="M85" s="448">
        <v>0</v>
      </c>
      <c r="N85" s="33" t="s">
        <v>66</v>
      </c>
      <c r="O85" s="152" t="s">
        <v>178</v>
      </c>
      <c r="P85" s="186"/>
      <c r="Q85" s="152" t="s">
        <v>151</v>
      </c>
      <c r="R85" s="185"/>
      <c r="S85" s="186"/>
      <c r="T85" s="152" t="s">
        <v>139</v>
      </c>
      <c r="U85" s="185"/>
      <c r="V85" s="186"/>
      <c r="W85" s="132" t="s">
        <v>116</v>
      </c>
      <c r="X85" s="133"/>
      <c r="Y85" s="54" t="s">
        <v>91</v>
      </c>
      <c r="Z85" s="54" t="s">
        <v>89</v>
      </c>
      <c r="AA85" s="54" t="s">
        <v>92</v>
      </c>
      <c r="AB85" s="54" t="s">
        <v>88</v>
      </c>
      <c r="AC85" s="83">
        <v>45411</v>
      </c>
      <c r="AD85" s="95" t="s">
        <v>295</v>
      </c>
    </row>
    <row r="86" spans="1:30" ht="46.05" customHeight="1" x14ac:dyDescent="0.3">
      <c r="A86" s="28"/>
      <c r="B86" s="47" t="s">
        <v>16</v>
      </c>
      <c r="C86" s="148" t="s">
        <v>10</v>
      </c>
      <c r="D86" s="148"/>
      <c r="E86" s="148"/>
      <c r="F86" s="149">
        <v>24937</v>
      </c>
      <c r="G86" s="150"/>
      <c r="H86" s="259">
        <f>0</f>
        <v>0</v>
      </c>
      <c r="I86" s="259"/>
      <c r="J86" s="149">
        <f t="shared" si="0"/>
        <v>24937</v>
      </c>
      <c r="K86" s="340"/>
      <c r="L86" s="448">
        <v>100</v>
      </c>
      <c r="M86" s="448">
        <v>0</v>
      </c>
      <c r="N86" s="33" t="s">
        <v>29</v>
      </c>
      <c r="O86" s="152" t="s">
        <v>152</v>
      </c>
      <c r="P86" s="186"/>
      <c r="Q86" s="152" t="s">
        <v>153</v>
      </c>
      <c r="R86" s="185"/>
      <c r="S86" s="186"/>
      <c r="T86" s="152" t="s">
        <v>139</v>
      </c>
      <c r="U86" s="185"/>
      <c r="V86" s="186"/>
      <c r="W86" s="132" t="s">
        <v>116</v>
      </c>
      <c r="X86" s="133"/>
      <c r="Y86" s="54" t="s">
        <v>91</v>
      </c>
      <c r="Z86" s="54" t="s">
        <v>89</v>
      </c>
      <c r="AA86" s="54" t="s">
        <v>92</v>
      </c>
      <c r="AB86" s="54" t="s">
        <v>88</v>
      </c>
      <c r="AC86" s="83">
        <v>45314</v>
      </c>
      <c r="AD86" s="95" t="s">
        <v>296</v>
      </c>
    </row>
    <row r="87" spans="1:30" ht="75" customHeight="1" x14ac:dyDescent="0.3">
      <c r="A87" s="6"/>
      <c r="B87" s="49" t="s">
        <v>17</v>
      </c>
      <c r="C87" s="213" t="s">
        <v>11</v>
      </c>
      <c r="D87" s="213"/>
      <c r="E87" s="213"/>
      <c r="F87" s="355">
        <v>595320</v>
      </c>
      <c r="G87" s="355"/>
      <c r="H87" s="356">
        <f>0</f>
        <v>0</v>
      </c>
      <c r="I87" s="356"/>
      <c r="J87" s="355">
        <f t="shared" si="0"/>
        <v>595320</v>
      </c>
      <c r="K87" s="200"/>
      <c r="L87" s="448">
        <v>100</v>
      </c>
      <c r="M87" s="448">
        <v>0</v>
      </c>
      <c r="N87" s="46" t="s">
        <v>57</v>
      </c>
      <c r="O87" s="152" t="s">
        <v>163</v>
      </c>
      <c r="P87" s="186"/>
      <c r="Q87" s="152" t="s">
        <v>162</v>
      </c>
      <c r="R87" s="185"/>
      <c r="S87" s="186"/>
      <c r="T87" s="152" t="s">
        <v>164</v>
      </c>
      <c r="U87" s="185"/>
      <c r="V87" s="186"/>
      <c r="W87" s="132" t="s">
        <v>116</v>
      </c>
      <c r="X87" s="133"/>
      <c r="Y87" s="54" t="s">
        <v>91</v>
      </c>
      <c r="Z87" s="54" t="s">
        <v>89</v>
      </c>
      <c r="AA87" s="54" t="s">
        <v>92</v>
      </c>
      <c r="AB87" s="54" t="s">
        <v>88</v>
      </c>
      <c r="AC87" s="83">
        <v>44552</v>
      </c>
      <c r="AD87" s="95" t="s">
        <v>297</v>
      </c>
    </row>
    <row r="88" spans="1:30" ht="195.6" customHeight="1" x14ac:dyDescent="0.3">
      <c r="A88" s="6"/>
      <c r="B88" s="47" t="s">
        <v>19</v>
      </c>
      <c r="C88" s="148" t="s">
        <v>18</v>
      </c>
      <c r="D88" s="148"/>
      <c r="E88" s="148"/>
      <c r="F88" s="149">
        <v>869112.09</v>
      </c>
      <c r="G88" s="150"/>
      <c r="H88" s="255">
        <v>0</v>
      </c>
      <c r="I88" s="256"/>
      <c r="J88" s="149">
        <f>SUM(F88:I88)</f>
        <v>869112.09</v>
      </c>
      <c r="K88" s="262"/>
      <c r="L88" s="448">
        <v>100</v>
      </c>
      <c r="M88" s="448">
        <v>0</v>
      </c>
      <c r="N88" s="33" t="s">
        <v>56</v>
      </c>
      <c r="O88" s="152" t="s">
        <v>154</v>
      </c>
      <c r="P88" s="186"/>
      <c r="Q88" s="152" t="s">
        <v>155</v>
      </c>
      <c r="R88" s="185"/>
      <c r="S88" s="186"/>
      <c r="T88" s="152" t="s">
        <v>142</v>
      </c>
      <c r="U88" s="185"/>
      <c r="V88" s="186"/>
      <c r="W88" s="132" t="s">
        <v>116</v>
      </c>
      <c r="X88" s="133"/>
      <c r="Y88" s="54" t="s">
        <v>91</v>
      </c>
      <c r="Z88" s="54" t="s">
        <v>89</v>
      </c>
      <c r="AA88" s="54" t="s">
        <v>92</v>
      </c>
      <c r="AB88" s="54" t="s">
        <v>88</v>
      </c>
      <c r="AC88" s="83">
        <v>45453</v>
      </c>
      <c r="AD88" s="95" t="s">
        <v>298</v>
      </c>
    </row>
    <row r="89" spans="1:30" s="48" customFormat="1" ht="135" customHeight="1" x14ac:dyDescent="0.3">
      <c r="A89" s="50"/>
      <c r="B89" s="49" t="s">
        <v>135</v>
      </c>
      <c r="C89" s="213" t="s">
        <v>136</v>
      </c>
      <c r="D89" s="213"/>
      <c r="E89" s="213"/>
      <c r="F89" s="449">
        <v>15633434.220000001</v>
      </c>
      <c r="G89" s="451"/>
      <c r="H89" s="257">
        <v>0</v>
      </c>
      <c r="I89" s="258"/>
      <c r="J89" s="449">
        <f>SUM(F89:I89)</f>
        <v>15633434.220000001</v>
      </c>
      <c r="K89" s="450"/>
      <c r="L89" s="448">
        <v>100</v>
      </c>
      <c r="M89" s="448">
        <v>0</v>
      </c>
      <c r="N89" s="46" t="s">
        <v>32</v>
      </c>
      <c r="O89" s="191" t="s">
        <v>179</v>
      </c>
      <c r="P89" s="193"/>
      <c r="Q89" s="191" t="s">
        <v>137</v>
      </c>
      <c r="R89" s="192"/>
      <c r="S89" s="193"/>
      <c r="T89" s="191" t="s">
        <v>138</v>
      </c>
      <c r="U89" s="192"/>
      <c r="V89" s="193"/>
      <c r="W89" s="129" t="s">
        <v>147</v>
      </c>
      <c r="X89" s="130"/>
      <c r="Y89" s="58" t="s">
        <v>91</v>
      </c>
      <c r="Z89" s="58" t="s">
        <v>89</v>
      </c>
      <c r="AA89" s="58" t="s">
        <v>92</v>
      </c>
      <c r="AB89" s="58" t="s">
        <v>88</v>
      </c>
      <c r="AC89" s="54"/>
      <c r="AD89" s="54"/>
    </row>
    <row r="90" spans="1:30" s="48" customFormat="1" ht="55.5" customHeight="1" x14ac:dyDescent="0.3">
      <c r="A90" s="57"/>
      <c r="B90" s="49" t="s">
        <v>235</v>
      </c>
      <c r="C90" s="213" t="s">
        <v>236</v>
      </c>
      <c r="D90" s="213"/>
      <c r="E90" s="213"/>
      <c r="F90" s="449">
        <v>44702537.82</v>
      </c>
      <c r="G90" s="451"/>
      <c r="H90" s="257">
        <v>0</v>
      </c>
      <c r="I90" s="258"/>
      <c r="J90" s="449">
        <f>SUM(F90:I90)</f>
        <v>44702537.82</v>
      </c>
      <c r="K90" s="450"/>
      <c r="L90" s="448">
        <v>100</v>
      </c>
      <c r="M90" s="448">
        <v>0</v>
      </c>
      <c r="N90" s="46" t="s">
        <v>24</v>
      </c>
      <c r="O90" s="191" t="s">
        <v>237</v>
      </c>
      <c r="P90" s="193"/>
      <c r="Q90" s="191" t="s">
        <v>238</v>
      </c>
      <c r="R90" s="192"/>
      <c r="S90" s="193"/>
      <c r="T90" s="152" t="s">
        <v>239</v>
      </c>
      <c r="U90" s="185"/>
      <c r="V90" s="186"/>
      <c r="W90" s="129" t="s">
        <v>116</v>
      </c>
      <c r="X90" s="130"/>
      <c r="Y90" s="58" t="s">
        <v>91</v>
      </c>
      <c r="Z90" s="58" t="s">
        <v>89</v>
      </c>
      <c r="AA90" s="58" t="s">
        <v>92</v>
      </c>
      <c r="AB90" s="58" t="s">
        <v>88</v>
      </c>
      <c r="AC90" s="54"/>
      <c r="AD90" s="54"/>
    </row>
    <row r="91" spans="1:30" s="48" customFormat="1" ht="258.45" customHeight="1" x14ac:dyDescent="0.3">
      <c r="A91" s="57"/>
      <c r="B91" s="49" t="s">
        <v>230</v>
      </c>
      <c r="C91" s="213" t="s">
        <v>231</v>
      </c>
      <c r="D91" s="213"/>
      <c r="E91" s="213"/>
      <c r="F91" s="149">
        <v>18617589.050000001</v>
      </c>
      <c r="G91" s="150"/>
      <c r="H91" s="255">
        <v>0</v>
      </c>
      <c r="I91" s="256"/>
      <c r="J91" s="149">
        <v>18617589.050000001</v>
      </c>
      <c r="K91" s="262"/>
      <c r="L91" s="448">
        <v>100</v>
      </c>
      <c r="M91" s="452">
        <v>0</v>
      </c>
      <c r="N91" s="46" t="s">
        <v>66</v>
      </c>
      <c r="O91" s="152" t="s">
        <v>178</v>
      </c>
      <c r="P91" s="186"/>
      <c r="Q91" s="152" t="s">
        <v>232</v>
      </c>
      <c r="R91" s="185"/>
      <c r="S91" s="186"/>
      <c r="T91" s="152" t="s">
        <v>138</v>
      </c>
      <c r="U91" s="185"/>
      <c r="V91" s="186"/>
      <c r="W91" s="132" t="s">
        <v>116</v>
      </c>
      <c r="X91" s="133"/>
      <c r="Y91" s="58" t="s">
        <v>91</v>
      </c>
      <c r="Z91" s="54" t="s">
        <v>89</v>
      </c>
      <c r="AA91" s="54" t="s">
        <v>92</v>
      </c>
      <c r="AB91" s="54" t="s">
        <v>88</v>
      </c>
      <c r="AC91" s="54"/>
      <c r="AD91" s="54"/>
    </row>
    <row r="92" spans="1:30" s="48" customFormat="1" ht="196.35" customHeight="1" x14ac:dyDescent="0.3">
      <c r="A92" s="57"/>
      <c r="B92" s="47" t="s">
        <v>202</v>
      </c>
      <c r="C92" s="213" t="s">
        <v>203</v>
      </c>
      <c r="D92" s="213"/>
      <c r="E92" s="213"/>
      <c r="F92" s="200">
        <v>1951267</v>
      </c>
      <c r="G92" s="359"/>
      <c r="H92" s="257">
        <v>0</v>
      </c>
      <c r="I92" s="258"/>
      <c r="J92" s="200">
        <f>SUM(F92:I92)</f>
        <v>1951267</v>
      </c>
      <c r="K92" s="201"/>
      <c r="L92" s="453">
        <v>100</v>
      </c>
      <c r="M92" s="453">
        <v>0</v>
      </c>
      <c r="N92" s="33" t="s">
        <v>56</v>
      </c>
      <c r="O92" s="152" t="s">
        <v>204</v>
      </c>
      <c r="P92" s="186"/>
      <c r="Q92" s="191" t="s">
        <v>155</v>
      </c>
      <c r="R92" s="192"/>
      <c r="S92" s="193"/>
      <c r="T92" s="152" t="s">
        <v>138</v>
      </c>
      <c r="U92" s="185"/>
      <c r="V92" s="186"/>
      <c r="W92" s="132" t="s">
        <v>116</v>
      </c>
      <c r="X92" s="133"/>
      <c r="Y92" s="58" t="s">
        <v>91</v>
      </c>
      <c r="Z92" s="54" t="s">
        <v>89</v>
      </c>
      <c r="AA92" s="54" t="s">
        <v>92</v>
      </c>
      <c r="AB92" s="54" t="s">
        <v>88</v>
      </c>
      <c r="AC92" s="54"/>
      <c r="AD92" s="54"/>
    </row>
    <row r="93" spans="1:30" s="48" customFormat="1" ht="131.1" customHeight="1" x14ac:dyDescent="0.3">
      <c r="A93" s="57"/>
      <c r="B93" s="60" t="s">
        <v>214</v>
      </c>
      <c r="C93" s="213" t="s">
        <v>215</v>
      </c>
      <c r="D93" s="213"/>
      <c r="E93" s="213"/>
      <c r="F93" s="344">
        <v>24374.68</v>
      </c>
      <c r="G93" s="292"/>
      <c r="H93" s="345">
        <v>0</v>
      </c>
      <c r="I93" s="292"/>
      <c r="J93" s="320">
        <v>24374.68</v>
      </c>
      <c r="K93" s="321"/>
      <c r="L93" s="454">
        <v>100</v>
      </c>
      <c r="M93" s="454">
        <v>0</v>
      </c>
      <c r="N93" s="46" t="s">
        <v>29</v>
      </c>
      <c r="O93" s="191" t="s">
        <v>216</v>
      </c>
      <c r="P93" s="192"/>
      <c r="Q93" s="197" t="s">
        <v>217</v>
      </c>
      <c r="R93" s="197"/>
      <c r="S93" s="197"/>
      <c r="T93" s="131" t="s">
        <v>218</v>
      </c>
      <c r="U93" s="131"/>
      <c r="V93" s="131"/>
      <c r="W93" s="140" t="s">
        <v>116</v>
      </c>
      <c r="X93" s="140"/>
      <c r="Y93" s="77" t="s">
        <v>91</v>
      </c>
      <c r="Z93" s="78" t="s">
        <v>89</v>
      </c>
      <c r="AA93" s="79" t="s">
        <v>92</v>
      </c>
      <c r="AB93" s="79" t="s">
        <v>88</v>
      </c>
      <c r="AC93" s="54"/>
      <c r="AD93" s="54"/>
    </row>
    <row r="94" spans="1:30" s="48" customFormat="1" ht="94.95" customHeight="1" x14ac:dyDescent="0.3">
      <c r="A94" s="57"/>
      <c r="B94" s="71" t="s">
        <v>299</v>
      </c>
      <c r="C94" s="213" t="s">
        <v>300</v>
      </c>
      <c r="D94" s="213"/>
      <c r="E94" s="213"/>
      <c r="F94" s="344">
        <v>948077.35</v>
      </c>
      <c r="G94" s="292"/>
      <c r="H94" s="345">
        <v>0</v>
      </c>
      <c r="I94" s="292"/>
      <c r="J94" s="320">
        <v>948077.35</v>
      </c>
      <c r="K94" s="321"/>
      <c r="L94" s="454">
        <v>100</v>
      </c>
      <c r="M94" s="454">
        <v>0</v>
      </c>
      <c r="N94" s="46" t="s">
        <v>301</v>
      </c>
      <c r="O94" s="131" t="s">
        <v>302</v>
      </c>
      <c r="P94" s="131"/>
      <c r="Q94" s="339" t="s">
        <v>303</v>
      </c>
      <c r="R94" s="339"/>
      <c r="S94" s="339"/>
      <c r="T94" s="131" t="s">
        <v>332</v>
      </c>
      <c r="U94" s="131"/>
      <c r="V94" s="131"/>
      <c r="W94" s="140" t="s">
        <v>116</v>
      </c>
      <c r="X94" s="140"/>
      <c r="Y94" s="99" t="s">
        <v>91</v>
      </c>
      <c r="Z94" s="78" t="s">
        <v>89</v>
      </c>
      <c r="AA94" s="79" t="s">
        <v>92</v>
      </c>
      <c r="AB94" s="79" t="s">
        <v>88</v>
      </c>
      <c r="AC94" s="54"/>
      <c r="AD94" s="93"/>
    </row>
    <row r="95" spans="1:30" s="48" customFormat="1" ht="22.35" customHeight="1" x14ac:dyDescent="0.3">
      <c r="A95" s="57"/>
      <c r="B95" s="3"/>
      <c r="C95" s="176" t="s">
        <v>186</v>
      </c>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8"/>
    </row>
    <row r="96" spans="1:30" s="64" customFormat="1" ht="99.45" customHeight="1" x14ac:dyDescent="0.3">
      <c r="A96" s="61"/>
      <c r="B96" s="62" t="s">
        <v>225</v>
      </c>
      <c r="C96" s="136" t="s">
        <v>228</v>
      </c>
      <c r="D96" s="137"/>
      <c r="E96" s="138"/>
      <c r="F96" s="346">
        <v>1556362.48</v>
      </c>
      <c r="G96" s="347"/>
      <c r="H96" s="198">
        <v>0</v>
      </c>
      <c r="I96" s="199"/>
      <c r="J96" s="346">
        <v>1556362.48</v>
      </c>
      <c r="K96" s="347"/>
      <c r="L96" s="455">
        <v>100</v>
      </c>
      <c r="M96" s="455">
        <v>0</v>
      </c>
      <c r="N96" s="74" t="s">
        <v>24</v>
      </c>
      <c r="O96" s="136" t="s">
        <v>274</v>
      </c>
      <c r="P96" s="138"/>
      <c r="Q96" s="136" t="s">
        <v>229</v>
      </c>
      <c r="R96" s="137"/>
      <c r="S96" s="138"/>
      <c r="T96" s="158" t="s">
        <v>412</v>
      </c>
      <c r="U96" s="211"/>
      <c r="V96" s="159"/>
      <c r="W96" s="190" t="s">
        <v>116</v>
      </c>
      <c r="X96" s="190"/>
      <c r="Y96" s="37" t="s">
        <v>91</v>
      </c>
      <c r="Z96" s="37" t="s">
        <v>89</v>
      </c>
      <c r="AA96" s="37" t="s">
        <v>92</v>
      </c>
      <c r="AB96" s="37" t="s">
        <v>88</v>
      </c>
      <c r="AC96" s="63"/>
      <c r="AD96" s="63"/>
    </row>
    <row r="97" spans="1:30" s="64" customFormat="1" ht="127.05" customHeight="1" x14ac:dyDescent="0.3">
      <c r="A97" s="61"/>
      <c r="B97" s="62" t="s">
        <v>224</v>
      </c>
      <c r="C97" s="194" t="s">
        <v>226</v>
      </c>
      <c r="D97" s="195"/>
      <c r="E97" s="196"/>
      <c r="F97" s="342">
        <v>913251.05</v>
      </c>
      <c r="G97" s="343"/>
      <c r="H97" s="348">
        <v>0</v>
      </c>
      <c r="I97" s="349"/>
      <c r="J97" s="352">
        <v>913251.05</v>
      </c>
      <c r="K97" s="353"/>
      <c r="L97" s="434">
        <v>100</v>
      </c>
      <c r="M97" s="434">
        <v>0</v>
      </c>
      <c r="N97" s="33" t="s">
        <v>24</v>
      </c>
      <c r="O97" s="194" t="s">
        <v>408</v>
      </c>
      <c r="P97" s="196"/>
      <c r="Q97" s="194" t="s">
        <v>227</v>
      </c>
      <c r="R97" s="195"/>
      <c r="S97" s="196"/>
      <c r="T97" s="132" t="s">
        <v>372</v>
      </c>
      <c r="U97" s="151"/>
      <c r="V97" s="133"/>
      <c r="W97" s="140" t="s">
        <v>116</v>
      </c>
      <c r="X97" s="140"/>
      <c r="Y97" s="38" t="s">
        <v>91</v>
      </c>
      <c r="Z97" s="38" t="s">
        <v>87</v>
      </c>
      <c r="AA97" s="38" t="s">
        <v>92</v>
      </c>
      <c r="AB97" s="38" t="s">
        <v>88</v>
      </c>
      <c r="AC97" s="63"/>
      <c r="AD97" s="63"/>
    </row>
    <row r="98" spans="1:30" s="48" customFormat="1" ht="79.5" customHeight="1" x14ac:dyDescent="0.3">
      <c r="A98" s="57"/>
      <c r="B98" s="30" t="s">
        <v>192</v>
      </c>
      <c r="C98" s="194" t="s">
        <v>193</v>
      </c>
      <c r="D98" s="195"/>
      <c r="E98" s="196"/>
      <c r="F98" s="357">
        <v>11008567.460000001</v>
      </c>
      <c r="G98" s="358"/>
      <c r="H98" s="168">
        <v>0</v>
      </c>
      <c r="I98" s="169"/>
      <c r="J98" s="168">
        <f>SUM(F98:I98)</f>
        <v>11008567.460000001</v>
      </c>
      <c r="K98" s="169"/>
      <c r="L98" s="436">
        <v>100</v>
      </c>
      <c r="M98" s="436">
        <v>0</v>
      </c>
      <c r="N98" s="33" t="s">
        <v>24</v>
      </c>
      <c r="O98" s="194" t="s">
        <v>199</v>
      </c>
      <c r="P98" s="196"/>
      <c r="Q98" s="187" t="s">
        <v>194</v>
      </c>
      <c r="R98" s="188"/>
      <c r="S98" s="189"/>
      <c r="T98" s="132" t="s">
        <v>307</v>
      </c>
      <c r="U98" s="151"/>
      <c r="V98" s="133"/>
      <c r="W98" s="132" t="s">
        <v>189</v>
      </c>
      <c r="X98" s="133"/>
      <c r="Y98" s="38" t="s">
        <v>91</v>
      </c>
      <c r="Z98" s="38" t="s">
        <v>89</v>
      </c>
      <c r="AA98" s="38" t="s">
        <v>92</v>
      </c>
      <c r="AB98" s="38" t="s">
        <v>88</v>
      </c>
      <c r="AC98" s="41" t="s">
        <v>358</v>
      </c>
      <c r="AD98" s="98" t="s">
        <v>308</v>
      </c>
    </row>
    <row r="99" spans="1:30" s="48" customFormat="1" ht="65.55" customHeight="1" x14ac:dyDescent="0.3">
      <c r="A99" s="50"/>
      <c r="B99" s="59" t="s">
        <v>187</v>
      </c>
      <c r="C99" s="341" t="s">
        <v>188</v>
      </c>
      <c r="D99" s="341"/>
      <c r="E99" s="341"/>
      <c r="F99" s="350">
        <v>430013.89</v>
      </c>
      <c r="G99" s="351"/>
      <c r="H99" s="202">
        <v>0</v>
      </c>
      <c r="I99" s="203"/>
      <c r="J99" s="204">
        <f>SUM(F99:I99)</f>
        <v>430013.89</v>
      </c>
      <c r="K99" s="205"/>
      <c r="L99" s="452">
        <v>100</v>
      </c>
      <c r="M99" s="452">
        <v>0</v>
      </c>
      <c r="N99" s="33" t="s">
        <v>24</v>
      </c>
      <c r="O99" s="152" t="s">
        <v>190</v>
      </c>
      <c r="P99" s="186"/>
      <c r="Q99" s="152" t="s">
        <v>191</v>
      </c>
      <c r="R99" s="185"/>
      <c r="S99" s="186"/>
      <c r="T99" s="152" t="s">
        <v>317</v>
      </c>
      <c r="U99" s="185"/>
      <c r="V99" s="186"/>
      <c r="W99" s="132" t="s">
        <v>189</v>
      </c>
      <c r="X99" s="133"/>
      <c r="Y99" s="54" t="s">
        <v>91</v>
      </c>
      <c r="Z99" s="54" t="s">
        <v>89</v>
      </c>
      <c r="AA99" s="54" t="s">
        <v>92</v>
      </c>
      <c r="AB99" s="54" t="s">
        <v>88</v>
      </c>
      <c r="AC99" s="54" t="s">
        <v>318</v>
      </c>
      <c r="AD99" s="98" t="s">
        <v>319</v>
      </c>
    </row>
    <row r="100" spans="1:30" s="48" customFormat="1" ht="93.45" customHeight="1" x14ac:dyDescent="0.3">
      <c r="A100" s="57"/>
      <c r="B100" s="59" t="s">
        <v>210</v>
      </c>
      <c r="C100" s="341" t="s">
        <v>211</v>
      </c>
      <c r="D100" s="341"/>
      <c r="E100" s="341"/>
      <c r="F100" s="350">
        <v>349911.7</v>
      </c>
      <c r="G100" s="351"/>
      <c r="H100" s="202">
        <v>0</v>
      </c>
      <c r="I100" s="203"/>
      <c r="J100" s="204">
        <f>SUM(F100:I100)</f>
        <v>349911.7</v>
      </c>
      <c r="K100" s="205"/>
      <c r="L100" s="121">
        <v>100</v>
      </c>
      <c r="M100" s="121">
        <v>0</v>
      </c>
      <c r="N100" s="33" t="s">
        <v>24</v>
      </c>
      <c r="O100" s="152" t="s">
        <v>212</v>
      </c>
      <c r="P100" s="186"/>
      <c r="Q100" s="152" t="s">
        <v>213</v>
      </c>
      <c r="R100" s="185"/>
      <c r="S100" s="186"/>
      <c r="T100" s="152" t="s">
        <v>414</v>
      </c>
      <c r="U100" s="185"/>
      <c r="V100" s="186"/>
      <c r="W100" s="132" t="s">
        <v>189</v>
      </c>
      <c r="X100" s="133"/>
      <c r="Y100" s="54" t="s">
        <v>91</v>
      </c>
      <c r="Z100" s="54" t="s">
        <v>88</v>
      </c>
      <c r="AA100" s="54" t="s">
        <v>92</v>
      </c>
      <c r="AB100" s="54" t="s">
        <v>88</v>
      </c>
      <c r="AC100" s="54"/>
      <c r="AD100" s="54"/>
    </row>
    <row r="101" spans="1:30" s="48" customFormat="1" ht="90.6" customHeight="1" x14ac:dyDescent="0.3">
      <c r="A101" s="57"/>
      <c r="B101" s="60"/>
      <c r="C101" s="101"/>
      <c r="D101" s="101"/>
      <c r="E101" s="101"/>
      <c r="F101" s="102"/>
      <c r="G101" s="102"/>
      <c r="H101" s="103"/>
      <c r="I101" s="103"/>
      <c r="J101" s="104"/>
      <c r="K101" s="104"/>
      <c r="L101" s="104"/>
      <c r="M101" s="104"/>
      <c r="N101" s="36"/>
      <c r="O101" s="100"/>
      <c r="P101" s="100"/>
      <c r="Q101" s="100"/>
      <c r="R101" s="100"/>
      <c r="S101" s="100"/>
      <c r="T101" s="100"/>
      <c r="U101" s="100"/>
      <c r="V101" s="100"/>
      <c r="W101" s="36"/>
      <c r="X101" s="36"/>
      <c r="Y101" s="105"/>
      <c r="Z101" s="105"/>
      <c r="AA101" s="105"/>
      <c r="AB101" s="105"/>
      <c r="AC101" s="105"/>
      <c r="AD101" s="105"/>
    </row>
    <row r="102" spans="1:30" s="48" customFormat="1" ht="90.6" customHeight="1" x14ac:dyDescent="0.3"/>
    <row r="103" spans="1:30" ht="15.6" customHeight="1" x14ac:dyDescent="0.3">
      <c r="A103" s="354" t="s">
        <v>7</v>
      </c>
      <c r="B103" s="354"/>
      <c r="C103" s="354"/>
      <c r="D103" s="354"/>
      <c r="E103" s="354"/>
      <c r="F103" s="354"/>
      <c r="G103" s="354"/>
      <c r="H103" s="354"/>
      <c r="I103" s="354"/>
      <c r="J103" s="354"/>
      <c r="K103" s="354"/>
      <c r="L103" s="354"/>
      <c r="M103" s="354"/>
      <c r="N103" s="354"/>
      <c r="O103" s="52"/>
      <c r="P103" s="52"/>
      <c r="Q103" s="52"/>
      <c r="R103" s="52"/>
      <c r="S103" s="52"/>
      <c r="T103" s="52"/>
      <c r="U103" s="52"/>
      <c r="V103" s="52"/>
      <c r="W103" s="53"/>
      <c r="X103" s="53"/>
      <c r="Y103" s="52"/>
      <c r="Z103" s="52"/>
      <c r="AA103" s="52"/>
      <c r="AB103" s="52"/>
      <c r="AC103" s="52"/>
      <c r="AD103" s="52"/>
    </row>
    <row r="104" spans="1:30" ht="15.6" customHeight="1" x14ac:dyDescent="0.3">
      <c r="A104" s="52" t="s">
        <v>149</v>
      </c>
      <c r="C104" s="52"/>
      <c r="D104" s="52"/>
      <c r="E104" s="52"/>
      <c r="F104" s="52"/>
      <c r="G104" s="52"/>
      <c r="H104" s="52"/>
      <c r="I104" s="52"/>
      <c r="J104" s="52"/>
      <c r="K104" s="52"/>
      <c r="L104" s="52"/>
      <c r="M104" s="52"/>
      <c r="N104" s="52"/>
      <c r="O104" s="52"/>
      <c r="P104" s="52"/>
      <c r="Q104" s="52"/>
      <c r="R104" s="52"/>
      <c r="S104" s="52"/>
      <c r="T104" s="52"/>
      <c r="U104" s="52"/>
      <c r="V104" s="52"/>
      <c r="W104" s="53"/>
      <c r="X104" s="53"/>
      <c r="Y104" s="52"/>
      <c r="Z104" s="52"/>
      <c r="AA104" s="52"/>
      <c r="AB104" s="52"/>
      <c r="AC104" s="52"/>
      <c r="AD104" s="52"/>
    </row>
  </sheetData>
  <mergeCells count="585">
    <mergeCell ref="O70:P70"/>
    <mergeCell ref="Q70:S70"/>
    <mergeCell ref="T70:V70"/>
    <mergeCell ref="W70:X70"/>
    <mergeCell ref="C39:E39"/>
    <mergeCell ref="C55:E55"/>
    <mergeCell ref="F55:G55"/>
    <mergeCell ref="T55:V55"/>
    <mergeCell ref="W55:X55"/>
    <mergeCell ref="J55:K55"/>
    <mergeCell ref="O55:P55"/>
    <mergeCell ref="Q55:S55"/>
    <mergeCell ref="O41:P41"/>
    <mergeCell ref="H41:I41"/>
    <mergeCell ref="J41:K41"/>
    <mergeCell ref="C41:E41"/>
    <mergeCell ref="C66:E66"/>
    <mergeCell ref="T67:V67"/>
    <mergeCell ref="T63:V63"/>
    <mergeCell ref="C51:AD51"/>
    <mergeCell ref="C52:E52"/>
    <mergeCell ref="J42:K42"/>
    <mergeCell ref="J46:K46"/>
    <mergeCell ref="C63:E63"/>
    <mergeCell ref="W40:X40"/>
    <mergeCell ref="F39:G39"/>
    <mergeCell ref="J39:K39"/>
    <mergeCell ref="F41:G41"/>
    <mergeCell ref="F42:G42"/>
    <mergeCell ref="H40:I40"/>
    <mergeCell ref="J40:K40"/>
    <mergeCell ref="Q40:S40"/>
    <mergeCell ref="T40:V40"/>
    <mergeCell ref="Q39:S39"/>
    <mergeCell ref="O40:P40"/>
    <mergeCell ref="W42:X42"/>
    <mergeCell ref="T41:V41"/>
    <mergeCell ref="T39:V39"/>
    <mergeCell ref="O39:P39"/>
    <mergeCell ref="H42:I42"/>
    <mergeCell ref="O46:P46"/>
    <mergeCell ref="T46:V46"/>
    <mergeCell ref="F48:G48"/>
    <mergeCell ref="J59:K59"/>
    <mergeCell ref="C53:AD53"/>
    <mergeCell ref="J48:K48"/>
    <mergeCell ref="F44:G44"/>
    <mergeCell ref="W89:X89"/>
    <mergeCell ref="T89:V89"/>
    <mergeCell ref="O88:P88"/>
    <mergeCell ref="W57:X57"/>
    <mergeCell ref="W67:X67"/>
    <mergeCell ref="T57:V57"/>
    <mergeCell ref="T72:V72"/>
    <mergeCell ref="Q72:S72"/>
    <mergeCell ref="O57:P57"/>
    <mergeCell ref="T62:V62"/>
    <mergeCell ref="C64:AD64"/>
    <mergeCell ref="C80:E80"/>
    <mergeCell ref="H80:I80"/>
    <mergeCell ref="J80:K80"/>
    <mergeCell ref="O80:P80"/>
    <mergeCell ref="Q80:S80"/>
    <mergeCell ref="T80:V80"/>
    <mergeCell ref="W72:X72"/>
    <mergeCell ref="W88:X88"/>
    <mergeCell ref="H81:I81"/>
    <mergeCell ref="J81:K81"/>
    <mergeCell ref="O87:P87"/>
    <mergeCell ref="Q87:S87"/>
    <mergeCell ref="H84:I84"/>
    <mergeCell ref="Q83:S83"/>
    <mergeCell ref="T83:V83"/>
    <mergeCell ref="W87:X87"/>
    <mergeCell ref="T87:V87"/>
    <mergeCell ref="W86:X86"/>
    <mergeCell ref="W85:X85"/>
    <mergeCell ref="T86:V86"/>
    <mergeCell ref="W83:X83"/>
    <mergeCell ref="O84:P84"/>
    <mergeCell ref="C82:AD82"/>
    <mergeCell ref="C84:E84"/>
    <mergeCell ref="C86:E86"/>
    <mergeCell ref="W79:X79"/>
    <mergeCell ref="O85:P85"/>
    <mergeCell ref="J78:K78"/>
    <mergeCell ref="Q86:S86"/>
    <mergeCell ref="C79:E79"/>
    <mergeCell ref="T65:V65"/>
    <mergeCell ref="O63:P63"/>
    <mergeCell ref="Q63:S63"/>
    <mergeCell ref="AC4:AC6"/>
    <mergeCell ref="F34:G34"/>
    <mergeCell ref="H34:I34"/>
    <mergeCell ref="Y4:AB5"/>
    <mergeCell ref="C23:E23"/>
    <mergeCell ref="C12:E12"/>
    <mergeCell ref="C25:E25"/>
    <mergeCell ref="T33:V33"/>
    <mergeCell ref="W33:X33"/>
    <mergeCell ref="C16:E16"/>
    <mergeCell ref="F16:G16"/>
    <mergeCell ref="W34:X34"/>
    <mergeCell ref="C13:E13"/>
    <mergeCell ref="F13:G13"/>
    <mergeCell ref="H13:I13"/>
    <mergeCell ref="J13:K13"/>
    <mergeCell ref="F57:G57"/>
    <mergeCell ref="H57:I57"/>
    <mergeCell ref="J57:K57"/>
    <mergeCell ref="Q12:S12"/>
    <mergeCell ref="T12:V12"/>
    <mergeCell ref="W12:X12"/>
    <mergeCell ref="F30:G30"/>
    <mergeCell ref="C34:E34"/>
    <mergeCell ref="J21:K21"/>
    <mergeCell ref="O21:P21"/>
    <mergeCell ref="Q21:S21"/>
    <mergeCell ref="J27:K27"/>
    <mergeCell ref="O27:P27"/>
    <mergeCell ref="Q27:S27"/>
    <mergeCell ref="O12:P12"/>
    <mergeCell ref="F12:G12"/>
    <mergeCell ref="H12:I12"/>
    <mergeCell ref="J12:K12"/>
    <mergeCell ref="F33:G33"/>
    <mergeCell ref="H32:I32"/>
    <mergeCell ref="J32:K32"/>
    <mergeCell ref="C30:E30"/>
    <mergeCell ref="O32:P32"/>
    <mergeCell ref="C20:E20"/>
    <mergeCell ref="H17:I17"/>
    <mergeCell ref="C17:E17"/>
    <mergeCell ref="F17:G17"/>
    <mergeCell ref="H15:I15"/>
    <mergeCell ref="O15:P15"/>
    <mergeCell ref="O16:P16"/>
    <mergeCell ref="C21:E21"/>
    <mergeCell ref="H21:I21"/>
    <mergeCell ref="H48:I48"/>
    <mergeCell ref="T21:V21"/>
    <mergeCell ref="F18:G18"/>
    <mergeCell ref="W20:X20"/>
    <mergeCell ref="H38:I38"/>
    <mergeCell ref="W36:X36"/>
    <mergeCell ref="W39:X39"/>
    <mergeCell ref="T27:V27"/>
    <mergeCell ref="W27:X27"/>
    <mergeCell ref="W32:X32"/>
    <mergeCell ref="J25:K25"/>
    <mergeCell ref="H29:I29"/>
    <mergeCell ref="W30:X30"/>
    <mergeCell ref="O19:P19"/>
    <mergeCell ref="F20:G20"/>
    <mergeCell ref="J19:K19"/>
    <mergeCell ref="H18:I18"/>
    <mergeCell ref="J18:K18"/>
    <mergeCell ref="H20:I20"/>
    <mergeCell ref="C24:AD24"/>
    <mergeCell ref="J20:K20"/>
    <mergeCell ref="F21:G21"/>
    <mergeCell ref="Q36:S36"/>
    <mergeCell ref="Q38:S38"/>
    <mergeCell ref="W38:X38"/>
    <mergeCell ref="Q10:S10"/>
    <mergeCell ref="O17:P17"/>
    <mergeCell ref="Q17:S17"/>
    <mergeCell ref="T17:V17"/>
    <mergeCell ref="W23:X23"/>
    <mergeCell ref="F36:G36"/>
    <mergeCell ref="J29:K29"/>
    <mergeCell ref="F25:G25"/>
    <mergeCell ref="H25:I25"/>
    <mergeCell ref="J34:K34"/>
    <mergeCell ref="O29:P29"/>
    <mergeCell ref="Q29:S29"/>
    <mergeCell ref="T29:V29"/>
    <mergeCell ref="T36:V36"/>
    <mergeCell ref="Q25:S25"/>
    <mergeCell ref="C22:AD22"/>
    <mergeCell ref="W21:X21"/>
    <mergeCell ref="Q15:S15"/>
    <mergeCell ref="W16:X16"/>
    <mergeCell ref="Q16:S16"/>
    <mergeCell ref="C19:E19"/>
    <mergeCell ref="C15:E15"/>
    <mergeCell ref="F15:G15"/>
    <mergeCell ref="T16:V16"/>
    <mergeCell ref="T38:V38"/>
    <mergeCell ref="O36:P36"/>
    <mergeCell ref="H30:I30"/>
    <mergeCell ref="O30:P30"/>
    <mergeCell ref="J30:K30"/>
    <mergeCell ref="O25:P25"/>
    <mergeCell ref="C28:AD28"/>
    <mergeCell ref="C29:E29"/>
    <mergeCell ref="W29:X29"/>
    <mergeCell ref="C36:E36"/>
    <mergeCell ref="T30:V30"/>
    <mergeCell ref="Q30:S30"/>
    <mergeCell ref="C26:AD26"/>
    <mergeCell ref="C27:E27"/>
    <mergeCell ref="F27:G27"/>
    <mergeCell ref="H27:I27"/>
    <mergeCell ref="J38:K38"/>
    <mergeCell ref="F32:G32"/>
    <mergeCell ref="H36:I36"/>
    <mergeCell ref="F29:G29"/>
    <mergeCell ref="W4:X6"/>
    <mergeCell ref="Q7:S7"/>
    <mergeCell ref="O18:P18"/>
    <mergeCell ref="Q18:S18"/>
    <mergeCell ref="T18:V18"/>
    <mergeCell ref="W18:X18"/>
    <mergeCell ref="T25:V25"/>
    <mergeCell ref="Q19:S19"/>
    <mergeCell ref="Q20:S20"/>
    <mergeCell ref="T20:V20"/>
    <mergeCell ref="W25:X25"/>
    <mergeCell ref="T7:V7"/>
    <mergeCell ref="O20:P20"/>
    <mergeCell ref="W7:X7"/>
    <mergeCell ref="T4:V6"/>
    <mergeCell ref="W13:X13"/>
    <mergeCell ref="T10:V10"/>
    <mergeCell ref="W10:X10"/>
    <mergeCell ref="W15:X15"/>
    <mergeCell ref="W19:X19"/>
    <mergeCell ref="T13:V13"/>
    <mergeCell ref="Q13:S13"/>
    <mergeCell ref="O13:P13"/>
    <mergeCell ref="W17:X17"/>
    <mergeCell ref="A2:AB2"/>
    <mergeCell ref="J36:K36"/>
    <mergeCell ref="T15:V15"/>
    <mergeCell ref="O33:P33"/>
    <mergeCell ref="Q33:S33"/>
    <mergeCell ref="T34:V34"/>
    <mergeCell ref="O34:P34"/>
    <mergeCell ref="Q32:S32"/>
    <mergeCell ref="T32:V32"/>
    <mergeCell ref="T19:V19"/>
    <mergeCell ref="Q23:S23"/>
    <mergeCell ref="T23:V23"/>
    <mergeCell ref="F23:G23"/>
    <mergeCell ref="H23:I23"/>
    <mergeCell ref="J23:K23"/>
    <mergeCell ref="O23:P23"/>
    <mergeCell ref="C31:AD31"/>
    <mergeCell ref="O10:P10"/>
    <mergeCell ref="A4:A6"/>
    <mergeCell ref="C7:E7"/>
    <mergeCell ref="O4:P6"/>
    <mergeCell ref="O7:P7"/>
    <mergeCell ref="B4:B6"/>
    <mergeCell ref="J33:K33"/>
    <mergeCell ref="A103:N103"/>
    <mergeCell ref="C88:E88"/>
    <mergeCell ref="F88:G88"/>
    <mergeCell ref="H88:I88"/>
    <mergeCell ref="J88:K88"/>
    <mergeCell ref="F87:G87"/>
    <mergeCell ref="H87:I87"/>
    <mergeCell ref="J87:K87"/>
    <mergeCell ref="C87:E87"/>
    <mergeCell ref="C89:E89"/>
    <mergeCell ref="F89:G89"/>
    <mergeCell ref="H89:I89"/>
    <mergeCell ref="J89:K89"/>
    <mergeCell ref="C98:E98"/>
    <mergeCell ref="F98:G98"/>
    <mergeCell ref="H98:I98"/>
    <mergeCell ref="H93:I93"/>
    <mergeCell ref="C100:E100"/>
    <mergeCell ref="C90:E90"/>
    <mergeCell ref="F93:G93"/>
    <mergeCell ref="F100:G100"/>
    <mergeCell ref="H100:I100"/>
    <mergeCell ref="C92:E92"/>
    <mergeCell ref="F92:G92"/>
    <mergeCell ref="Q100:S100"/>
    <mergeCell ref="T100:V100"/>
    <mergeCell ref="T98:V98"/>
    <mergeCell ref="C91:E91"/>
    <mergeCell ref="F91:G91"/>
    <mergeCell ref="C99:E99"/>
    <mergeCell ref="F97:G97"/>
    <mergeCell ref="O98:P98"/>
    <mergeCell ref="J98:K98"/>
    <mergeCell ref="F94:G94"/>
    <mergeCell ref="H94:I94"/>
    <mergeCell ref="O94:P94"/>
    <mergeCell ref="F96:G96"/>
    <mergeCell ref="H97:I97"/>
    <mergeCell ref="F99:G99"/>
    <mergeCell ref="J97:K97"/>
    <mergeCell ref="C94:E94"/>
    <mergeCell ref="T97:V97"/>
    <mergeCell ref="T96:V96"/>
    <mergeCell ref="T94:V94"/>
    <mergeCell ref="Q91:S91"/>
    <mergeCell ref="Q96:S96"/>
    <mergeCell ref="O96:P96"/>
    <mergeCell ref="J96:K96"/>
    <mergeCell ref="Q94:S94"/>
    <mergeCell ref="Q90:S90"/>
    <mergeCell ref="Q88:S88"/>
    <mergeCell ref="Q89:S89"/>
    <mergeCell ref="O89:P89"/>
    <mergeCell ref="J85:K85"/>
    <mergeCell ref="Q84:S84"/>
    <mergeCell ref="T84:V84"/>
    <mergeCell ref="J84:K84"/>
    <mergeCell ref="J86:K86"/>
    <mergeCell ref="J93:K93"/>
    <mergeCell ref="O97:P97"/>
    <mergeCell ref="J94:K94"/>
    <mergeCell ref="Q81:S81"/>
    <mergeCell ref="F86:G86"/>
    <mergeCell ref="C10:E10"/>
    <mergeCell ref="F10:G10"/>
    <mergeCell ref="H10:I10"/>
    <mergeCell ref="J10:K10"/>
    <mergeCell ref="C18:E18"/>
    <mergeCell ref="C47:AD47"/>
    <mergeCell ref="H33:I33"/>
    <mergeCell ref="C44:E44"/>
    <mergeCell ref="C38:E38"/>
    <mergeCell ref="T44:V44"/>
    <mergeCell ref="C35:AD35"/>
    <mergeCell ref="C37:AD37"/>
    <mergeCell ref="O38:P38"/>
    <mergeCell ref="H39:I39"/>
    <mergeCell ref="F38:G38"/>
    <mergeCell ref="C42:E42"/>
    <mergeCell ref="Q42:S42"/>
    <mergeCell ref="T42:V42"/>
    <mergeCell ref="F19:G19"/>
    <mergeCell ref="H19:I19"/>
    <mergeCell ref="A12:A13"/>
    <mergeCell ref="H16:I16"/>
    <mergeCell ref="J16:K16"/>
    <mergeCell ref="F4:K4"/>
    <mergeCell ref="N4:N6"/>
    <mergeCell ref="J5:K6"/>
    <mergeCell ref="H5:I6"/>
    <mergeCell ref="F5:G6"/>
    <mergeCell ref="C4:E6"/>
    <mergeCell ref="F7:G7"/>
    <mergeCell ref="H7:I7"/>
    <mergeCell ref="J7:K7"/>
    <mergeCell ref="L4:M4"/>
    <mergeCell ref="L5:L6"/>
    <mergeCell ref="M5:M6"/>
    <mergeCell ref="J15:K15"/>
    <mergeCell ref="F67:G67"/>
    <mergeCell ref="O67:P67"/>
    <mergeCell ref="O65:P65"/>
    <mergeCell ref="C43:AD43"/>
    <mergeCell ref="Q59:S59"/>
    <mergeCell ref="T60:V60"/>
    <mergeCell ref="W44:X44"/>
    <mergeCell ref="O44:P44"/>
    <mergeCell ref="Q44:S44"/>
    <mergeCell ref="Q48:S48"/>
    <mergeCell ref="C45:AD45"/>
    <mergeCell ref="Q62:S62"/>
    <mergeCell ref="Q65:S65"/>
    <mergeCell ref="J67:K67"/>
    <mergeCell ref="C60:E60"/>
    <mergeCell ref="H55:I55"/>
    <mergeCell ref="W65:X65"/>
    <mergeCell ref="O59:P59"/>
    <mergeCell ref="F59:G59"/>
    <mergeCell ref="C61:AD61"/>
    <mergeCell ref="T59:V59"/>
    <mergeCell ref="C48:E48"/>
    <mergeCell ref="W63:X63"/>
    <mergeCell ref="J66:K66"/>
    <mergeCell ref="T78:V78"/>
    <mergeCell ref="J83:K83"/>
    <mergeCell ref="O79:P79"/>
    <mergeCell ref="C83:E83"/>
    <mergeCell ref="W74:X74"/>
    <mergeCell ref="O78:P78"/>
    <mergeCell ref="Q78:S78"/>
    <mergeCell ref="Q76:S76"/>
    <mergeCell ref="F75:G75"/>
    <mergeCell ref="F78:G78"/>
    <mergeCell ref="H78:I78"/>
    <mergeCell ref="J76:K76"/>
    <mergeCell ref="C76:E76"/>
    <mergeCell ref="C75:E75"/>
    <mergeCell ref="C81:E81"/>
    <mergeCell ref="J79:K79"/>
    <mergeCell ref="F83:G83"/>
    <mergeCell ref="F81:G81"/>
    <mergeCell ref="H83:I83"/>
    <mergeCell ref="O81:P81"/>
    <mergeCell ref="O72:P72"/>
    <mergeCell ref="W69:X69"/>
    <mergeCell ref="O60:P60"/>
    <mergeCell ref="W76:X76"/>
    <mergeCell ref="F69:G69"/>
    <mergeCell ref="T69:V69"/>
    <mergeCell ref="W73:X73"/>
    <mergeCell ref="C68:AD68"/>
    <mergeCell ref="J69:K69"/>
    <mergeCell ref="Q66:S66"/>
    <mergeCell ref="J65:K65"/>
    <mergeCell ref="C69:E69"/>
    <mergeCell ref="H69:I69"/>
    <mergeCell ref="H74:I74"/>
    <mergeCell ref="C73:E73"/>
    <mergeCell ref="F73:G73"/>
    <mergeCell ref="J73:K73"/>
    <mergeCell ref="J74:K74"/>
    <mergeCell ref="C67:E67"/>
    <mergeCell ref="C70:E70"/>
    <mergeCell ref="F70:G70"/>
    <mergeCell ref="H70:I70"/>
    <mergeCell ref="J70:K70"/>
    <mergeCell ref="Q67:S67"/>
    <mergeCell ref="F52:G52"/>
    <mergeCell ref="H52:I52"/>
    <mergeCell ref="J52:K52"/>
    <mergeCell ref="O52:P52"/>
    <mergeCell ref="Q52:S52"/>
    <mergeCell ref="T52:V52"/>
    <mergeCell ref="W52:X52"/>
    <mergeCell ref="F63:G63"/>
    <mergeCell ref="H63:I63"/>
    <mergeCell ref="C56:AD56"/>
    <mergeCell ref="C58:AD58"/>
    <mergeCell ref="W59:X59"/>
    <mergeCell ref="F60:G60"/>
    <mergeCell ref="H60:I60"/>
    <mergeCell ref="J60:K60"/>
    <mergeCell ref="Q57:S57"/>
    <mergeCell ref="J62:K62"/>
    <mergeCell ref="C59:E59"/>
    <mergeCell ref="O48:P48"/>
    <mergeCell ref="W46:X46"/>
    <mergeCell ref="T93:V93"/>
    <mergeCell ref="O91:P91"/>
    <mergeCell ref="H91:I91"/>
    <mergeCell ref="H90:I90"/>
    <mergeCell ref="H85:I85"/>
    <mergeCell ref="H79:I79"/>
    <mergeCell ref="H92:I92"/>
    <mergeCell ref="H86:I86"/>
    <mergeCell ref="Q79:S79"/>
    <mergeCell ref="O92:P92"/>
    <mergeCell ref="O93:P93"/>
    <mergeCell ref="J91:K91"/>
    <mergeCell ref="T79:V79"/>
    <mergeCell ref="T91:V91"/>
    <mergeCell ref="T90:V90"/>
    <mergeCell ref="J90:K90"/>
    <mergeCell ref="O90:P90"/>
    <mergeCell ref="Q73:S73"/>
    <mergeCell ref="Q69:S69"/>
    <mergeCell ref="H46:I46"/>
    <mergeCell ref="Q46:S46"/>
    <mergeCell ref="O66:P66"/>
    <mergeCell ref="H44:I44"/>
    <mergeCell ref="AD4:AD6"/>
    <mergeCell ref="C8:AD8"/>
    <mergeCell ref="C9:AD9"/>
    <mergeCell ref="C11:AD11"/>
    <mergeCell ref="C14:AD14"/>
    <mergeCell ref="Q4:S6"/>
    <mergeCell ref="Q34:S34"/>
    <mergeCell ref="O73:P73"/>
    <mergeCell ref="J17:K17"/>
    <mergeCell ref="H73:I73"/>
    <mergeCell ref="C65:E65"/>
    <mergeCell ref="H67:I67"/>
    <mergeCell ref="H72:I72"/>
    <mergeCell ref="C72:E72"/>
    <mergeCell ref="J72:K72"/>
    <mergeCell ref="F72:G72"/>
    <mergeCell ref="Q41:S41"/>
    <mergeCell ref="O42:P42"/>
    <mergeCell ref="J44:K44"/>
    <mergeCell ref="C40:E40"/>
    <mergeCell ref="F40:G40"/>
    <mergeCell ref="C32:E32"/>
    <mergeCell ref="C33:E33"/>
    <mergeCell ref="W94:X94"/>
    <mergeCell ref="T85:V85"/>
    <mergeCell ref="F90:G90"/>
    <mergeCell ref="O76:P76"/>
    <mergeCell ref="F80:G80"/>
    <mergeCell ref="O86:P86"/>
    <mergeCell ref="O74:P74"/>
    <mergeCell ref="Q74:S74"/>
    <mergeCell ref="T74:V74"/>
    <mergeCell ref="H75:I75"/>
    <mergeCell ref="O75:P75"/>
    <mergeCell ref="Q75:S75"/>
    <mergeCell ref="T75:V75"/>
    <mergeCell ref="T88:V88"/>
    <mergeCell ref="C77:AD77"/>
    <mergeCell ref="W78:X78"/>
    <mergeCell ref="C93:E93"/>
    <mergeCell ref="F76:G76"/>
    <mergeCell ref="H76:I76"/>
    <mergeCell ref="F79:G79"/>
    <mergeCell ref="AD74:AP74"/>
    <mergeCell ref="C78:E78"/>
    <mergeCell ref="Q85:S85"/>
    <mergeCell ref="O83:P83"/>
    <mergeCell ref="W100:X100"/>
    <mergeCell ref="T99:V99"/>
    <mergeCell ref="W99:X99"/>
    <mergeCell ref="T92:V92"/>
    <mergeCell ref="W98:X98"/>
    <mergeCell ref="Q98:S98"/>
    <mergeCell ref="W93:X93"/>
    <mergeCell ref="W92:X92"/>
    <mergeCell ref="W97:X97"/>
    <mergeCell ref="W96:X96"/>
    <mergeCell ref="Q92:S92"/>
    <mergeCell ref="Q97:S97"/>
    <mergeCell ref="Q93:S93"/>
    <mergeCell ref="C95:AD95"/>
    <mergeCell ref="H96:I96"/>
    <mergeCell ref="C96:E96"/>
    <mergeCell ref="C97:E97"/>
    <mergeCell ref="J92:K92"/>
    <mergeCell ref="H99:I99"/>
    <mergeCell ref="J100:K100"/>
    <mergeCell ref="J99:K99"/>
    <mergeCell ref="O99:P99"/>
    <mergeCell ref="Q99:S99"/>
    <mergeCell ref="O100:P100"/>
    <mergeCell ref="W91:X91"/>
    <mergeCell ref="T73:V73"/>
    <mergeCell ref="W80:X80"/>
    <mergeCell ref="T76:V76"/>
    <mergeCell ref="W84:X84"/>
    <mergeCell ref="T81:V81"/>
    <mergeCell ref="W81:X81"/>
    <mergeCell ref="H59:I59"/>
    <mergeCell ref="C49:AD49"/>
    <mergeCell ref="C50:E50"/>
    <mergeCell ref="F50:G50"/>
    <mergeCell ref="H50:I50"/>
    <mergeCell ref="J50:K50"/>
    <mergeCell ref="O50:P50"/>
    <mergeCell ref="Q50:S50"/>
    <mergeCell ref="T50:V50"/>
    <mergeCell ref="W50:X50"/>
    <mergeCell ref="C54:AD54"/>
    <mergeCell ref="W75:X75"/>
    <mergeCell ref="O62:P62"/>
    <mergeCell ref="J63:K63"/>
    <mergeCell ref="J75:K75"/>
    <mergeCell ref="C71:AD71"/>
    <mergeCell ref="F84:G84"/>
    <mergeCell ref="W90:X90"/>
    <mergeCell ref="O69:P69"/>
    <mergeCell ref="W66:X66"/>
    <mergeCell ref="F62:G62"/>
    <mergeCell ref="C57:E57"/>
    <mergeCell ref="W41:X41"/>
    <mergeCell ref="T48:V48"/>
    <mergeCell ref="W48:X48"/>
    <mergeCell ref="C46:E46"/>
    <mergeCell ref="F46:G46"/>
    <mergeCell ref="C85:E85"/>
    <mergeCell ref="F85:G85"/>
    <mergeCell ref="T66:V66"/>
    <mergeCell ref="Q60:S60"/>
    <mergeCell ref="C62:E62"/>
    <mergeCell ref="W62:X62"/>
    <mergeCell ref="W60:X60"/>
    <mergeCell ref="F74:G74"/>
    <mergeCell ref="C74:E74"/>
    <mergeCell ref="F65:G65"/>
    <mergeCell ref="H65:I65"/>
    <mergeCell ref="F66:G66"/>
    <mergeCell ref="H66:I66"/>
    <mergeCell ref="H62:I62"/>
  </mergeCells>
  <phoneticPr fontId="17" type="noConversion"/>
  <pageMargins left="0.31496062992125984" right="0.31496062992125984" top="0.15748031496062992" bottom="0.15748031496062992"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2026-04-29T19:13:23Z</cp:lastPrinted>
  <dcterms:created xsi:type="dcterms:W3CDTF">2020-08-27T10:24:29Z</dcterms:created>
  <dcterms:modified xsi:type="dcterms:W3CDTF">2026-04-29T19:37:25Z</dcterms:modified>
</cp:coreProperties>
</file>