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N:\VRM\ESITPD\VSFS\Projektų vadovai ir sutarčių registras\Finansuotini projektai_komunikacijai\"/>
    </mc:Choice>
  </mc:AlternateContent>
  <xr:revisionPtr revIDLastSave="0" documentId="13_ncr:1_{93938C18-0DFD-4428-9126-B77112D65113}" xr6:coauthVersionLast="47" xr6:coauthVersionMax="47" xr10:uidLastSave="{00000000-0000-0000-0000-000000000000}"/>
  <bookViews>
    <workbookView xWindow="-108" yWindow="-108" windowWidth="23256" windowHeight="13896" tabRatio="598" xr2:uid="{00000000-000D-0000-FFFF-FFFF00000000}"/>
  </bookViews>
  <sheets>
    <sheet name="Lapas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9" i="1" l="1"/>
  <c r="J59" i="1"/>
  <c r="J14" i="1" l="1"/>
  <c r="J84" i="1"/>
  <c r="J61" i="1"/>
  <c r="J60" i="1"/>
  <c r="J108" i="1" l="1"/>
  <c r="J89" i="1"/>
  <c r="J80" i="1"/>
  <c r="J22" i="1"/>
  <c r="J47" i="1"/>
  <c r="H24" i="1"/>
  <c r="J24" i="1" s="1"/>
  <c r="J18" i="1" l="1"/>
  <c r="J91" i="1"/>
  <c r="J28" i="1"/>
  <c r="J56" i="1"/>
  <c r="J86" i="1"/>
  <c r="J31" i="1"/>
  <c r="J12" i="1"/>
  <c r="J17" i="1"/>
  <c r="J70" i="1" l="1"/>
  <c r="J110" i="1"/>
  <c r="J73" i="1"/>
  <c r="J19" i="1"/>
  <c r="J64" i="1"/>
  <c r="J33" i="1" l="1"/>
  <c r="J36" i="1" l="1"/>
  <c r="J102" i="1"/>
  <c r="J100" i="1"/>
  <c r="J112" i="1"/>
  <c r="J104" i="1"/>
  <c r="J111" i="1"/>
  <c r="J10" i="1" l="1"/>
  <c r="J101" i="1" l="1"/>
  <c r="J26" i="1"/>
  <c r="J43" i="1" l="1"/>
  <c r="J38" i="1"/>
  <c r="J45" i="1" l="1"/>
  <c r="J44" i="1"/>
  <c r="J42" i="1"/>
  <c r="J16" i="1"/>
  <c r="J13" i="1" l="1"/>
  <c r="J72" i="1" l="1"/>
  <c r="J69" i="1"/>
  <c r="J21" i="1"/>
  <c r="J20" i="1"/>
  <c r="J90" i="1" l="1"/>
  <c r="J85" i="1"/>
  <c r="J79" i="1"/>
  <c r="J76" i="1"/>
  <c r="J77" i="1"/>
  <c r="J30" i="1"/>
  <c r="J67" i="1"/>
  <c r="J88" i="1" l="1"/>
  <c r="J82" i="1"/>
  <c r="H96" i="1" l="1"/>
  <c r="H97" i="1"/>
  <c r="H98" i="1"/>
  <c r="H99" i="1"/>
  <c r="H95" i="1"/>
  <c r="J99" i="1" l="1"/>
  <c r="J98" i="1"/>
  <c r="J97" i="1"/>
  <c r="J95" i="1"/>
</calcChain>
</file>

<file path=xl/sharedStrings.xml><?xml version="1.0" encoding="utf-8"?>
<sst xmlns="http://schemas.openxmlformats.org/spreadsheetml/2006/main" count="940" uniqueCount="510">
  <si>
    <t>Skiriamas finansavimas, iki (Eur)</t>
  </si>
  <si>
    <t>Iš viso</t>
  </si>
  <si>
    <t>ES lėšos</t>
  </si>
  <si>
    <t>Projekto Nr.</t>
  </si>
  <si>
    <t>Konkretaus tikslo, jį įgyvendinančio veiksmo ir finansuotino projekto pavadinimas</t>
  </si>
  <si>
    <t>3. KONKRETUS TIKSLAS: Speciali tranzito schema</t>
  </si>
  <si>
    <t>Papildomos URM veiklos sąnaudos 2021–2023 m.</t>
  </si>
  <si>
    <t>* Projektas, kuriam įgyvendinti reikia procedūrų organizuoti įslaptintus sandorius.</t>
  </si>
  <si>
    <t>Papildomos VSAT veiklos sąnaudos 2021–2023 m.</t>
  </si>
  <si>
    <t>Papildomos PD veiklos sąnaudos 2021–2023 m.</t>
  </si>
  <si>
    <t>Papildomos VST veiklos sąnaudos 2021–2023 m.</t>
  </si>
  <si>
    <t>Papildomos ADIC veiklos sąnaudos 2021–2023 m.*</t>
  </si>
  <si>
    <t>Pareiškėjas / projekto vykdytojas</t>
  </si>
  <si>
    <t>SVVP/2020/351</t>
  </si>
  <si>
    <t>SVVP/2020/352</t>
  </si>
  <si>
    <t>SVVP/2020/353</t>
  </si>
  <si>
    <t>SVVP/2020/354</t>
  </si>
  <si>
    <t>SVVP/2020/356</t>
  </si>
  <si>
    <t>Papildomos IRD veiklos sąnaudos 2022–2023 m.</t>
  </si>
  <si>
    <t>SVVP/2021/355</t>
  </si>
  <si>
    <t>SIENŲ VALDYMO IR VIZŲ POLITIKOS FINANSINĖS PARAMOS PRIEMONĖS, ĮTRAUKTOS Į INTEGRUOTO SIENŲ VALDYMO FONDĄ, 2021–2027 M. PROGRAMOS FINANSUOTINŲ PROJEKTŲ SĄRAŠAS</t>
  </si>
  <si>
    <t>1. KONKRETUS TIKSLAS: Europos integruotas sienų valdymas</t>
  </si>
  <si>
    <t>1.10. KONKRETUS VEIKSMAS: Parama sienų valdymui (BMVI/2021/SA/1.5.8)</t>
  </si>
  <si>
    <t>SVVP/2022/1101</t>
  </si>
  <si>
    <t>VSAT</t>
  </si>
  <si>
    <t>Sienos stebėjimo sistemų diegimas (A. Barausko PU, Kapčiamiesčio PU, Kabelių PU, Adutiškio PU, Tverečiaus PU, Puškų PU)</t>
  </si>
  <si>
    <t>SVVP/2022/333</t>
  </si>
  <si>
    <t>Transporto priemonių įsigijimas</t>
  </si>
  <si>
    <t>3.3. VEIKSMAS: Reagavimo pajėgumų stiprinimas, siekiant užtikrinti sklandų Rusijos piliečių tranzitą</t>
  </si>
  <si>
    <t>VST</t>
  </si>
  <si>
    <t>3.4. VEIKSMAS: STS įgyvendinančių darbuotojų mokymas</t>
  </si>
  <si>
    <t>SVVP/2022/341</t>
  </si>
  <si>
    <t>URM</t>
  </si>
  <si>
    <t>STS personalo mokymas, I etapas</t>
  </si>
  <si>
    <t>Valstybės sienos apsaugos tarnyba prie Lietuvos Respublikos vidaus reikalų ministerijos (VSAT)</t>
  </si>
  <si>
    <t>Viešojo saugumo tarnyba prie Vidaus reikalų ministerijos (VST)</t>
  </si>
  <si>
    <t>Lietuvos Respublikos užsienio reikalų ministerija (URM)</t>
  </si>
  <si>
    <t>Policijos departamentas prie Lietuvos Respublikos vidaus reikalų ministerijos (PD)</t>
  </si>
  <si>
    <t>Informatikos ir ryšių departamentas prie Lietuvos Respublikos vidaus reikalų ministerijos (IRD)</t>
  </si>
  <si>
    <t>2. KONKRETUS TIKSLAS: Bendra vizų politika</t>
  </si>
  <si>
    <t>2.2. VEIKSMAS: Nacionalinės VIS veikla ir techninė priežiūra</t>
  </si>
  <si>
    <t xml:space="preserve">N.VIS ir susijusių nacionalinių sistemų veikla ir techninė priežiūra </t>
  </si>
  <si>
    <t>SVVP/2023/221</t>
  </si>
  <si>
    <t>1.7 VEIKSMAS: Sienų valdymo mokymas</t>
  </si>
  <si>
    <t>Specializuoti ir aukštesnio lygio sienos apsaugos pareigūnų mokymai, I etapas</t>
  </si>
  <si>
    <t>SVVP/2023/171</t>
  </si>
  <si>
    <t>SVVP/2023/315</t>
  </si>
  <si>
    <t>SVVP/2023/313</t>
  </si>
  <si>
    <t>Administracinių patalpų LR diplomatinėse atstovybėse RF ir tarnybinių butų Maskvoje atnaujinimas, I etapas</t>
  </si>
  <si>
    <t>3.2 VEIKSMAS: Asmenų, vykstančių STD / STGD pagrindu, kontrolės užtikrinimas ir plėtojimas</t>
  </si>
  <si>
    <t>STS techninės ir programinės įrangos atnaujinimas</t>
  </si>
  <si>
    <t>SVVP/2023/322</t>
  </si>
  <si>
    <t>SVVP/2023/331</t>
  </si>
  <si>
    <t>STS transporto priemonių įsigijimas, I etapas</t>
  </si>
  <si>
    <t>SVVP/2023/343</t>
  </si>
  <si>
    <t>STS darbuotojų mokymas, I etapas</t>
  </si>
  <si>
    <t>IRD</t>
  </si>
  <si>
    <t xml:space="preserve">Asmens dokumentų išrašymo centras prie Lietuvos Respublikos vidaus reikalų ministerijos </t>
  </si>
  <si>
    <t>1.3 VEIKSMAS: Investicijos į technines ir veiklos sienų kontolės priemones</t>
  </si>
  <si>
    <t>SVVP/2023/135</t>
  </si>
  <si>
    <t xml:space="preserve"> VSAT</t>
  </si>
  <si>
    <t>VSAT ginklų saugyklų signalizacijos sistemos atnaujinimas</t>
  </si>
  <si>
    <t>SVVP/2023/136</t>
  </si>
  <si>
    <t>Kinologijos pajėgumų stiprinimas, I etapas</t>
  </si>
  <si>
    <t>1.11. KONKRETUS VEIKSMAS: Parama, kad būtų įgyvendintas teisinis informacinių sistemų sąveikumo reguliavimas (BMVI/2021/SA/1.5.4)</t>
  </si>
  <si>
    <t>SVVP/2023/1111</t>
  </si>
  <si>
    <t>PD</t>
  </si>
  <si>
    <t>Lietuvos SIRENE padalinio pajėgumų ir informacinių sistemų sąveikumo stiprinimas policijoje</t>
  </si>
  <si>
    <t>2.3. VEIKSMAS: Konsulinio personalo mokymas</t>
  </si>
  <si>
    <t>SVVP/2023/231</t>
  </si>
  <si>
    <t>Vizų tarnybų darbuotojų mokymas, I etapas</t>
  </si>
  <si>
    <t>2.4. VEIKSMAS: Personalo išteklių, skirtų prašymams išduoti vizą nagrinėti ir išorės paslaugų teikėjo veiklos patikrinimams vietoje atlikti, stiprinimas (veiklos parama)</t>
  </si>
  <si>
    <t>SVVP/2023/241</t>
  </si>
  <si>
    <t>Konsulinių pareigūnų išlaikymas, I etapas</t>
  </si>
  <si>
    <t>3.5. VEIKSMAS: Papildomos veiklos sąnaudos</t>
  </si>
  <si>
    <t>1.2 VEIKSMAS: Veiksmai, kuriais gerinamas patruliuojančių padalinių gebėjimas reaguoti</t>
  </si>
  <si>
    <t>SVVP/2023/122</t>
  </si>
  <si>
    <t>Pasienio patrulio tako remonto darbai</t>
  </si>
  <si>
    <r>
      <rPr>
        <sz val="10"/>
        <rFont val="Times New Roman"/>
        <family val="1"/>
        <charset val="186"/>
      </rPr>
      <t xml:space="preserve">Projekto tikslas </t>
    </r>
    <r>
      <rPr>
        <sz val="10"/>
        <color rgb="FFFF0000"/>
        <rFont val="Times New Roman"/>
        <family val="1"/>
        <charset val="186"/>
      </rPr>
      <t xml:space="preserve">
</t>
    </r>
    <r>
      <rPr>
        <sz val="10"/>
        <color rgb="FFFF0000"/>
        <rFont val="Times New Roman"/>
        <family val="1"/>
        <charset val="186"/>
      </rPr>
      <t xml:space="preserve">
</t>
    </r>
  </si>
  <si>
    <r>
      <rPr>
        <sz val="11"/>
        <rFont val="Times New Roman"/>
        <family val="1"/>
        <charset val="186"/>
      </rPr>
      <t xml:space="preserve">Projekto veiklų įgyvendinimo pradžia ir pabaiga     </t>
    </r>
    <r>
      <rPr>
        <sz val="11"/>
        <color rgb="FFFF0000"/>
        <rFont val="Times New Roman"/>
        <family val="1"/>
        <charset val="186"/>
      </rPr>
      <t xml:space="preserve">            </t>
    </r>
  </si>
  <si>
    <r>
      <t xml:space="preserve"> </t>
    </r>
    <r>
      <rPr>
        <sz val="11"/>
        <rFont val="Times New Roman"/>
        <family val="1"/>
        <charset val="186"/>
      </rPr>
      <t>Projekto įgyvendinimo vieta</t>
    </r>
    <r>
      <rPr>
        <sz val="11"/>
        <color rgb="FF000000"/>
        <rFont val="Times New Roman"/>
        <family val="1"/>
        <charset val="186"/>
      </rPr>
      <t/>
    </r>
  </si>
  <si>
    <t>Intervencinio veiksmo srities kodas</t>
  </si>
  <si>
    <r>
      <t>Veiksmo kodas</t>
    </r>
    <r>
      <rPr>
        <i/>
        <sz val="11"/>
        <color rgb="FF00B050"/>
        <rFont val="Times New Roman"/>
        <family val="1"/>
        <charset val="186"/>
      </rPr>
      <t/>
    </r>
  </si>
  <si>
    <t>Įgyvendinimo būdo kodas</t>
  </si>
  <si>
    <t>Temos kodas</t>
  </si>
  <si>
    <t>SVVP/2023/131</t>
  </si>
  <si>
    <t>007</t>
  </si>
  <si>
    <t>002</t>
  </si>
  <si>
    <t>006</t>
  </si>
  <si>
    <t>003</t>
  </si>
  <si>
    <t>001</t>
  </si>
  <si>
    <t>028</t>
  </si>
  <si>
    <t>005</t>
  </si>
  <si>
    <t xml:space="preserve">Užtikrinti darbuotojų, vykdančių  Specialiosios tranzito schemos (STS) įgyvendinimą, ir dokumentų logistiką LR diplomatinėse atstovybėse RF.  Įgyvendindami šį projektą siekiame atnaujinti nusidėvėjusias transporto priemones Lietuvos Respublikos ambasadoje Rusijos Federacijoje, Lietuvos Respublikos generaliniame konsulate Kaliningrade (Atstovybės) ir įsigyti automobilį Lietuvos Respublikos konsulate Sovetske (Atstovybė). </t>
  </si>
  <si>
    <t>009</t>
  </si>
  <si>
    <t>004</t>
  </si>
  <si>
    <t>SVVP/2023/1102</t>
  </si>
  <si>
    <t>Sienos stebėjimo ir kontrolės techninių priemonių įsigijimas</t>
  </si>
  <si>
    <t>SVVP/2023/1104</t>
  </si>
  <si>
    <t>VSAT transporto priemonių įsigijimas</t>
  </si>
  <si>
    <t>SVVP/2023/1105</t>
  </si>
  <si>
    <t>Transporto priemonių, aprūpintų šiluminio matymo įranga, įsigijimas</t>
  </si>
  <si>
    <t xml:space="preserve">Įsigyti ir atnaujinti transporto priemones, skirtas Europos Sąjungos išorės sienų kontrolei vykdyti. Įgyvendinus šį projektą bus atnaujintas tarnybinių transporto priemonių parkas ir padidintas naujų transporto priemonių kiekis, kas leis padidinti automobilių panaudojimo efektyvumą, bus greičiau reaguojama į stebėjimo sistemomis užfiksuotus pažeidimus, susijusius su ES išorės sienos kontrole, užkirstas kelias neteisėtai migracijai bei pagerinta Valstybės sienos apsaugos tarnybos teikiamos viešosios visuomenės apsaugos paslaugos kokybė Lietuvos pasienyje. </t>
  </si>
  <si>
    <t xml:space="preserve">Užtikrinti VSAT personalo kompetencijas, reikalingas vykdant ES išorės sienų ir migracinių procesų kontrolę pagal Šengeno acquis reikalavimus, įgyvendinant Šengeno vertinimo komiteto (SCHEVAL) rekomendacijas, didinant profesionaliai pasirengusių pareigūnų praktinius  gebėjimus kokybiškai atlikti nustatytas funkcijas sienos ir migracinių procesų kontrolės  ekstremalių situacijų metu,  pasikeitus tarnybos vietai ir (ar) pobūdžiui, didinant  Frontex koordinuojamose operacijose prie ES išorės sienų  pagal atskirus veiklos profilius galinčių dalyvauti VSAT pareigūnų skaičių.    </t>
  </si>
  <si>
    <t>2023 m. balandžio 1 d. - 2024 m. gruodžio 31 d.</t>
  </si>
  <si>
    <t xml:space="preserve">Įsigytos 3 transporto priemonės, aprūpintos vaizdo ir garso įrašymo įranga, radijo ryšio įranga ir sienos stebėjimo įranga;                                                                                                                        Apmokyta 16 asmenų: 8 MSS operatoriai ir 8 MSS techninio aptarnavimo asmenys. </t>
  </si>
  <si>
    <t>2023 m. kovo 1 d. - 2024 m. gruodžio 31 d.</t>
  </si>
  <si>
    <t>N.VIS ir susijusių nacionalinių sistemų priežiūra bei sutrikimų šalinimas - 99 proc., N. VIS ir susijusių nacionalinių sistemų priežiūra bei sutrikimų šalinimas - 25 asm.</t>
  </si>
  <si>
    <t xml:space="preserve">Atnaujinti VSAT kompiuterinę įrangą reikalingą užtikrinti geležinkeliais ir kitomis sausumos transporto priemonėmis su supaprastintu tranzito dokumentu bei supaprastintu tranzito geležinkeliu dokumentu keliaujančių asmenų kontrolę, supaprastinto tranzito režimo pažeidėjų nustatymą ir atpažinimą. Įgyvendinus projektą pagerės Kaliningrado tranzito maršruto  geležinkelio ir kelių pasienio kontrolės punktuose pasienio patikrinimus atliekančių ir specialiąją tranzito schemą (STS) įgyvendinančių pareigūnų (tarnautojų) darbo kokybė, padidės galimybės greitai ir kokyiškai atlikti reikalingų duomenų paiešką.
</t>
  </si>
  <si>
    <t xml:space="preserve">2023 m. rugsėjo 1 d. - 2025 m. rugpjūčio 31 d.   </t>
  </si>
  <si>
    <t>Įsigyta įranga - 144 komplektai.</t>
  </si>
  <si>
    <t>025</t>
  </si>
  <si>
    <t>1.4. VEIKSMAS: Kopgalio pasienio laivų krantinės rekonstrukcija</t>
  </si>
  <si>
    <t>Kopgalio krantinės rekonstrukcija</t>
  </si>
  <si>
    <t>SVVP/2023/141</t>
  </si>
  <si>
    <t>Lietuva</t>
  </si>
  <si>
    <t>Atnaujinti VSAT pareigūnų žinias ir didinti jų gebėjimus, reikalingus užtikrinti STS maršrutu keliaujančių asmenų ir sieną kertančių transporto priemonių kontrolę, supaprastinto tranzito režimo pažeidėjų nustatymą.  Įgyvendinus projektą atnaujintos (įgytos) žinios bus tikslingai taikomos praktikoje, o pagerinti gebėjimai padės geriau vykdyti nustatytas funkcijas, užtikrinant STS veikimą, taip pat ir išorės sienų bei migracinių procesų kontrolę pagal ES ir Šengeno acquis reikalavimus.</t>
  </si>
  <si>
    <t>Integruoto sienų valdymo sistemų veikla ir techninė priežiūra, I etapas</t>
  </si>
  <si>
    <t>SVVP/2023/1103</t>
  </si>
  <si>
    <t>Bepiločių skraidyklių įsigijimas</t>
  </si>
  <si>
    <t xml:space="preserve">Sustiprinti valstybės sienos  su Baltarusijos Respublika saugumą, užtikrinant efektyvesnį ES išorės sienos stebėjimą ir informuotumą apie padėtį. </t>
  </si>
  <si>
    <t xml:space="preserve">Elektroninė sienos stebėjimo sistema įdiegta 6 pasienio užkardų veikimo teritorijose:  A. Barausko pasienio užkardoje (65,6 km), Kabelių pasienio užkardoje (45,09 km), Kapčiamiesčio pasienio užkardoje (57,27 km),  Adutiškio pasienio užkardoje (48,41 km), Tverečiaus pasienio užkardoje (52,45 km)  ir Puškų pasienio  užkardoje (53,98 km). Įgyvendinus šį projektą, visa Lietuvos ES išorės siena stebima elektroninėmis priemonėmis (e-stebėjimas). </t>
  </si>
  <si>
    <t>Stiprinti Lietuvos SIRENE nacionalinio padalinio pajėgumus ir plėtoti SIRENE padalinio naudojamų informacinių sistemų sąveikumą, siekiant įgyvendinti Sąveikumo reglamentuose ir kituose ES teisės aktuose nustatytus įsipareigojimus, atliepti didėjantį policijos procesų automatizavimo ir darbuotojų kompetencijų vystymo poreikį.</t>
  </si>
  <si>
    <t>Susipažinta ir pritaikyta užsienio šalių ir ES agentūrų pažangi SIRENE veiklos patirtis ir taikomos inovacijos; modernizuotos SIRENE padalinio patalpos ir IT įranga; sukurta Sąveikumo reglamentams įgyvendinti reikalinga spec. programinė įranga, patobulintos SIRENE naudojamos IS; peržiūrėti ir automatizuoti veiklos procesai, parengti veiklos algoritmai ir teisės aktai; patobulinti SIRENE padalinio darbuotojų gebėjimai ir apmokyti policijos darbuotojai kasdienėje veikloje naudoti naujus ES ir nacionalinių IS funkcionalumus.</t>
  </si>
  <si>
    <t>SVVP/2023/191</t>
  </si>
  <si>
    <t>027</t>
  </si>
  <si>
    <t>Apmokytų darbuotojų skaičius - 78.</t>
  </si>
  <si>
    <t>2023 m. rugpjūčio 1 d. - 2025 m. birželio 30 d.</t>
  </si>
  <si>
    <t>1.5. VEIKSMAS: Padidinti nacionalinius pajėgumus aptikti dokumentų klastojimą</t>
  </si>
  <si>
    <t>Dokumentų tikrinimui ir tyrimui pasienio kontrolės punktams skirta įranga, I etapas</t>
  </si>
  <si>
    <t>SVVP/2023/151</t>
  </si>
  <si>
    <t>Padidinti nacionalinius pajėgumus aptikti dokumentų klastojimo atvejus, atnaujinus dokumentų tikrinimui ir tyrimui pasienio kontrolės punktams skirtą įrangą.</t>
  </si>
  <si>
    <t>SVVP/2023/357</t>
  </si>
  <si>
    <t>Papildomos URM veiklos sąnaudos 2024–2027 m.</t>
  </si>
  <si>
    <t>Sklandus kokybiškų ir nepertraukiamų konsulinių paslaugų teikimas, įgyvendinant STS.</t>
  </si>
  <si>
    <t xml:space="preserve">2024 m. sausio 1 d. - 2027 m. gruodžio 31 d. </t>
  </si>
  <si>
    <t xml:space="preserve">2021 m. sausio 1 d. - 2023 m. gruodžio 31 d. </t>
  </si>
  <si>
    <t>Užtikrinti asmenų keliaujančių su STD ir STGD kontrolę. VSAT STS režimo kontrolės užtikrinimo bei organizavimo veiksmų visuma apima: valstybės sieną kertančių tranzitinių traukinių stebėjimą jiems vykstant tranzitu per LR teritoriją, naudojant įvairias priemones; valstybės sieną kertančių tranzitinių traukinių ir jais keliaujančių RF piliečių pasienio kontrolę</t>
  </si>
  <si>
    <t>Efektyvi ir veiksminga visų  STD, STGD turėtojų, vykstančių per pasienio kontrolės punktus asmenų, keliaujančių su STD ir STGD, kontrolė bei  sienų kontrolė, kad visi STD, STGD turėtojai, pažeidę nustatytą tranzito tvarką, būtų nustatomi. Kasmet planuojama patikrinti vidutiniškai 100 000 STD  ir 800 000 STGD turėtojų, išskyrus ekstremalių situacijų metu.</t>
  </si>
  <si>
    <t xml:space="preserve">2022 m. sausio 1 d. - 2023 m. gruodžio 31 d. </t>
  </si>
  <si>
    <t xml:space="preserve">Rekonstruota Kopgalio krantinė, pastatytas naujas pirsas su įrengtomis  5 naujomis krantinėmis, įrengti inžineriniai tinklai. Krantinės infrastruktūra bus pritaikyta skirtingų dydžių plaukiojimo priemonių švartavimui, padidės esamų patrulinių plaukiojimo priemonių manevravimo ir švartavimo saugumas, bus užtikrinta apsauga nuo išorės poveikio,  pagerės reagavimas į pažeidimus / incidentus. Numatoma, kad dalis rekonstruotos krantinės bus įrengta ir pritaikyta tikrinamųjų plaukiojimo priemonių saugiam prišvartavimui ir apžiūrai, suteikta galimybė švartuoti bendradarbiaujančių pakrančių apsaugos funkcijas vykdančių institucijų plaukiojimo priemones (Žuvininkystės tarnyba, Uosto kapitono tarnyba ir kt.), taip pat atvykstantiems kitų valstybių ir Europos Sąjungos agentūrų plaukiojimo priemonėms bendrų operacijų ar tikslinių priemonių metu. </t>
  </si>
  <si>
    <r>
      <t xml:space="preserve">Lietuva             </t>
    </r>
    <r>
      <rPr>
        <i/>
        <sz val="10"/>
        <rFont val="Times New Roman"/>
        <family val="1"/>
        <charset val="186"/>
      </rPr>
      <t>(Valstybės sienos su Baltarusijos Respublika pasienio teritorija)</t>
    </r>
  </si>
  <si>
    <r>
      <t xml:space="preserve">Rusija                            </t>
    </r>
    <r>
      <rPr>
        <i/>
        <sz val="10"/>
        <color rgb="FF000000"/>
        <rFont val="Times New Roman"/>
        <family val="1"/>
        <charset val="186"/>
      </rPr>
      <t xml:space="preserve"> (Lietuvos Respublikos generalinis konsulatas Kaliningrade ir Lietuvos Respublikos konsulatas Sovetske)</t>
    </r>
  </si>
  <si>
    <r>
      <t xml:space="preserve">Rusija                           </t>
    </r>
    <r>
      <rPr>
        <i/>
        <sz val="10"/>
        <color rgb="FF000000"/>
        <rFont val="Times New Roman"/>
        <family val="1"/>
        <charset val="186"/>
      </rPr>
      <t>(Lietuvos Respublikos generalinis konsulatas Kaliningrade ir Lietuvos Respublikos konsulatas Sovetske)</t>
    </r>
  </si>
  <si>
    <t>Lietuva / Rusija</t>
  </si>
  <si>
    <r>
      <t xml:space="preserve">Projektui priskiriamos intervencinių veiksmų rūšys </t>
    </r>
    <r>
      <rPr>
        <sz val="11"/>
        <rFont val="Calibri"/>
        <family val="2"/>
        <charset val="186"/>
      </rPr>
      <t>**</t>
    </r>
    <r>
      <rPr>
        <sz val="11"/>
        <rFont val="Times New Roman"/>
        <family val="1"/>
        <charset val="186"/>
      </rPr>
      <t xml:space="preserve">
</t>
    </r>
  </si>
  <si>
    <t xml:space="preserve">** Projektui priskiriamos intervencinių veiksmų rūšys nurodytos 2021 m. liepos 7 d. Europos Parlamento ir Tarybos reglamento (ES) 2021/1148, kuriuo sukuriama sienų valdymo ir vizų politikos finansinės paramos priemonė, įtraukta į Integruoto sienų valdymo fondą, VI priede. </t>
  </si>
  <si>
    <t>Lietuva / Turkija</t>
  </si>
  <si>
    <t>Kad būtų žtikrintas sklandus STS veikimas, policijos įstaigos galėtų sklandžiai atlikti joms pavestas funkcijas, susijusias su STS įgyvendinimu:
- Užkirstų kelią galimiems tranzito tvarkos pažeidimams;
- Laiku reaguotų į pranešimus apie galimus tranzito pažeidimus ir juos užkardytų;
- Operatyviai ir veiksmingai spręstų galimus tranzito incidentus;
- Atliktų tinkamą asmenų, sulaikytų dėl tranzito tvarkos pažeidimo, tapatybės nustatymą, (tikrinant dokumentus);
- Stiprintų policijos veiklą prie Europos Sąjungos vidinių sienų.</t>
  </si>
  <si>
    <t>Užtikrinti sklandų STS įgyvendinimą.</t>
  </si>
  <si>
    <t>35 transporto priemonių priežiūra ir išlaikymas</t>
  </si>
  <si>
    <t>Užtikrinti STS funkcijų įgyvendinimą, teikiant elektroninių ryšių paslaugas policijai, VSAT, VST ir kitoms institucijoms, vykdančioms STS funkcijas. Techninės ir programinės įrangos bei eksploatuojamos infrastruktūros priežiūra ir palaikymas užtikrins kritinės svarbos elektroninių ryšių paslaugų, apimančių Lietuvos viešojo saugumo ir pagalbos tarnybos skaitmeninio mobiliojo radijo ryšio tinklo, bei  Vidaus reikalų telekomunikacinio tinklo paslaugas, teikimą 24x7 režimu.</t>
  </si>
  <si>
    <t>Užtikrinant elektroninių ryšių paslaugų teikimą projekto lėšomis siekiama apmokėti eksploatacijos sąnaudas, kurias sudaro įrangos sumontavimo vietų nuoma, sunaudojama elektros energija, infrastruktūros ir techninės bei programinės įrangos techninis aptarnavimas, funkcionalumo užtikrinimas, remontas, modernizavimas (aukštesnių versijų specialios programinės ir naujesnių modelių aparatinės įrangos diegimas), montavimas (išmontavimas, sumontavimas, naujas įdiegimas, integravimas), veiklos optimizavimas (įskaitant nepriklausomas ekspertizes, auditus, galimybių studijas), draudimo, įsigyjamos balso ir duomenų perdavimo paslaugos bei darbuotojų darbo užmokesčio kaštai.</t>
  </si>
  <si>
    <t>-</t>
  </si>
  <si>
    <t>Bus siekiama užtikrinti aukštos kokybės konsulinių paslaugų teikimą, nuolat gerinti STS personalo administracinius bei organizacinius gebėjimus, užtikrinant nepertraukiamą, tęstinį, reguliarų STS vykdančių darbuotojų mokymą.  Planuojama apmokyti iki 132 darbuotojų tiesiogiai vykdančių STS veiklą.</t>
  </si>
  <si>
    <t xml:space="preserve">2023 m. sausio 1 d. - 2025 m. gruodžio 31 d.   </t>
  </si>
  <si>
    <t>008</t>
  </si>
  <si>
    <t>Sustiprinti LR vizų tarnybų (LR generalinio konsulato Almatoje, LR ambasados Armėnijos Respublikoje ir LR ambasados Turkijos Respublikoje), taip pat LR URM Konsulinio departamento personalo išteklius, kad prašymus išduoti Šengeno vizą pateikiantiems asmenims būtų teikiamos tik kokybiškos, veiksmingos ir klientams palankios paslaugos, tinkamai ir operatyviai priimant, apdorojant ir išnagrinėjant šiuos prašymus bei nuolat prižiūrint ir reguliari tikrinant išorės paslaugų tiekėjų (vizų centrų) veiklą.</t>
  </si>
  <si>
    <t xml:space="preserve">Planuojama įsteigti papildomus 2 konsulinių pareigūnų ir 2 techninių darbuotojų etatus LR generaliniame konsulate Almatoje, 1 konsulinio pareigūno ir 1 techninio darbuotojo etatą LR ambasadoje Armėnijoje, 1 techninio darbuotojo etatą LR ambasadoje Turkijos Respublikoje (prašymams išduoti Šengeno vizą priimti, apdoroti ir išnagrinėti, vizų centrų veiklai priežiūrėti ir tikrinti) ir 2 diplomatų etatus LR URM Konsuliniame departamente (pagalbai esant sezoniniam darbo krūvio padidėjimui vizų tarnybose užtikrinti, vizų  centrų veiklai prižiūrėti ir tikrinti).  </t>
  </si>
  <si>
    <t>ADIC įsigis 600 000 STGD ir Blanko vizai įklijuoti blankų.</t>
  </si>
  <si>
    <t>Įsigyti 600 000 STGD ir Blanko vizai įklijuoti blankų. URM perduos šiuos blankus Lietuvos Respublikos ambasadai Rusijos Federacijoje (Maskvoje) Lietuvos Respublikos generaliniam konsulatui Sankt Peterburge, Kaliningrade. Bus užtikrintas nenutrūkstamas Specialios tranzito schemos funkcionavimas.</t>
  </si>
  <si>
    <t xml:space="preserve">2021 m. kovo 1 d. - 2021 m. lapkričio 30 d. </t>
  </si>
  <si>
    <t xml:space="preserve">Nacionalinės vizų informacinės sistemos (N.VIS) ir susijusių nacionalinių sistemų - Užsieniečių registro (UR), kitų susijusių nacionalinių IRT komponentų, nepertraukiamos veiklos užtikrinimas vykdant nuolatinę priežiūrą visai techninei ir infrastruktūrai ir programinei įrangai, techninės ir programinės įrangos savalaikį sutrikimų šalinimą, taikant veiklos paramos būdą.  </t>
  </si>
  <si>
    <t xml:space="preserve">Atnaujinti ir modernizuoti  Valstybės sienos apsaugos tarnybos ginkluotės laikymo ir saugojimo patalpų apsaugines  signalizacijos bei įeigos kontrolės sistemas. </t>
  </si>
  <si>
    <t xml:space="preserve">Rekonstruoti Kopgalio krantinę, sukuriant naują saugiam plaukiojimo priemonių švartavimui ir laikymui reikalingą krantinės infrastruktūrą, bendrai naudojamą jūrų sienos stebėjimo ir apsaugos, jūros išteklių naudojimo ir kitas  kontrolės  funkcijas vykdančių  institucijų  visuomenės saugumo interesams užtikrinti. 
</t>
  </si>
  <si>
    <t xml:space="preserve">Įsigyti nešiojamų išorinės sienos stebėjimo priemonių, kuriomis bus prisidedama prie veiksmingos ES išorės sienų apsaugos, valstybės sienos ruože su Baltarusijos Respublika, tinkamos neteisėtos migracijos kontrolei, kontrabandos prevencijai bei jos užkardymui, bepiločių orlaivių aptikimui bei neutralizavimui vykdant jiems neteisėtus skrydžius prie valstybės sienos su Baltarusijos Respublika. </t>
  </si>
  <si>
    <t xml:space="preserve">Pagerinti sienos stebėjimą tarp pasienio kontrolės punktų, išsamios informacijos apie galimas grėsmes prie valstybės sienos rinkimą, paspartinti surinktos informacijos perdavimą pasienio patruliams neteisėtą veiklą per sieną vykdantiems asmenims nustatyti ir sulaikyti.  Projektas prisidės prie veiksmingos ES sausumos išorės sienos apsaugos ruože su Baltarusijos Respublika, gerins nelegalios migracijos kontrolę bei  vidaus saugumą, užkertant kelią tarpvalstybiniams nusikaltimams (prekybai žmonėmis, kontrabandai), užkardant kitas nusikalstamas veikas per valstybės sieną. </t>
  </si>
  <si>
    <t xml:space="preserve">Įsigyti ir atnaujinti transporto priemones, kuriomis bus vykdoma Lietuvos Respublikos sienų kontrolė. Projektu siekiama tarnybinėmis transporto priemonėmis užtikrinti Lietuvos Respublikos sienų apsaugą bei užkirsti kelią neteisėtai migracijai ir kontrabandos gabenimui per valstybės sieną. Projekto įgyvendinimo metu bus atnaujintas tarnybinių automobilių parkas bei padidės turimų transporto priemonių kiekis. </t>
  </si>
  <si>
    <t xml:space="preserve">Užtikrinti aukštą visų 26 Lietuvos Respublikos vizų tarnybų užsienyje darbuotojų (konsulinių pareigūnų ir techninių darbuotojų) kvalifikacijos lygį, kad prašymus išduoti Šengeno vizą pateikiantiems asmenims būtų teikiamos tik kokybiškos, veiksmingos ir klientams palankios paslaugos.  </t>
  </si>
  <si>
    <t>Užtikrinti tinkamas darbuotojų, įgyvendinančių Specialiąją tranzito schemą (STS), darbo sąlygas Lietuvos Respublikos generaliniame konsulate Kaliningrade ir Lietuvos Respublikos konsulate Sovetske (Atstovybės). Atstovybėse bus atnaujintos konsulinių pareigūnų, administracinio ir techninio personalo, dirbančių su supaprastinto tranzito dokumentais, informacinių technologijų ir finansines funkcijas vykdančių specialistų darbo patalpos, atnaujintos ir įrengtos darbo vietos. Bendras planuojamų atnaujinti patalpų plotas - 167,38 kv.</t>
  </si>
  <si>
    <t>Įsigyti ir atnaujinti transporto priemones, naudojamas tranzitu iš Rusijos Federacijos Kaliningrado srities arba į ją per Lietuvos Respublikos teritoriją vykstančių transporto priemonių judėjimui kontroliuoti. Projektu siekiama tarnybinėmis transporto priemonėmis užtikrinti Lietuvos Respublikos sienų apsaugą bei užkirsti kelią neteisėtai migracijai ir kontrabandos gabenimui per valstybės sieną. Įgyvendinus šį projektą bus atnaujintas tarnybinių transporto priemonių parkas ir padidintas naujų transporto priemonių kiekis, kas leis padidinti automobilių panaudojimo efektyvumą, bus greičiau reaguojama į užfiksuotus pažeidimus, susijusius su ES išorės sienos kontrole.</t>
  </si>
  <si>
    <t xml:space="preserve">Specialaus transporto, skirto pareigūnams bei amunicijai vežti įsigijimas, siekiant nustatytu laiku reaguoti ir likviduoti Specialiosios tranzito schemos ruože įvykusius incidentus, efektyviau užkardyti kelią neteisėtiems veiksmams, susijusiems su sienų kontrolės pažeidimais bei užtikrinti Tarnybos nuolatinę specialiąją parengtį. Įsigytos transporto priemonės pagerins Tarnybos pajėgų pasitelkimo galimybes, užtikrins  greitą reagavimą į  su sienų kontrole susijusius pažeidimus. </t>
  </si>
  <si>
    <t>Užtikrinti aukštą Specialiąją tranzito schemą (STS) tiesiogiai įgyvendinančių darbuotojų kvalifikaciją.</t>
  </si>
  <si>
    <t>Užtikrinti sklandų kokybiškų ir nepertraukiamų konsulinių paslaugų teikimą, įgyvendinant STS. Konsulinės paslaugos teikiamos Rusijos Federacijos (RF) piliečiams, keliaujantiems tranzitu per LR teritoriją iš pagrindinės RF  dalies į RF Kaliningrado sritį ir atgal. Pradėjus veikti STS, RF piliečiai keliaudami vietoje Šengeno vizų gali gauti Supaprastinto tranzito dokumentą (STD) ar Supaprastinto tranzito geležinkeliu dokumentą (STGD). URM sukūrė prašymų dėl STD ar STGD priėmimo, šių dokumentų išdavimo ir įteikimo sistemą, kuri keliaujantiems asmenims supaprastina dokumento, leidžiančio vykti per LR teritoriją, gavimo procedūras.</t>
  </si>
  <si>
    <t>Užtikrinti Specialiosios tranzito schemos (STS) veikimą.</t>
  </si>
  <si>
    <t>Užtikrinti sklandų kokybiškų ir nepertraukiamų konsulinių paslaugų teikimą, įgyvendinant STS. Konsulinės paslaugos teikiamos Rusijos Federacijos (RF) piliečiams, keliaujantiems tranzitu per LR teritoriją iš pagrindinės RF  dalies į RF Kaliningrado sritį ir atgal. Pradėjus veikti STS, RF piliečiai keliaudami vietoje Šengeno vizų gali gauti STD ar STGD. URM sukūrė prašymų dėl STD ar STGD priėmimo, šių dokumentų išdavimo ir įteikimo sistemą, kuri keliaujantiems asmenims supaprastina dokumento, leidžiančio vykti per LR teritoriją, gavimo procedūras.</t>
  </si>
  <si>
    <t>Lietuva, Kazachtanas, Armėnja, Turkija</t>
  </si>
  <si>
    <t>1.1. VEIKSMAS: Investicijos į tolesnį EUROSUR nacionalinių komponentų plėtojimą</t>
  </si>
  <si>
    <t>SVVP/2023/111</t>
  </si>
  <si>
    <t>Sienos stebėjimo sistemų atnaujinimas</t>
  </si>
  <si>
    <t>Atnaujinti sienos stebėjimo sistemas, kurios įrengtos VSAT Pagėgių pasienio rinktinės Bardinų pasienio užkardos ir Varėnos pasienio rinktinės Druskininkų, Purvėnų, Tribonių pasienio užkardų veikimo teritorijose.</t>
  </si>
  <si>
    <t>Atnaujintos VSAT Pagėgių pasienio rinktinės Bardinų pasienio užkardos, Varėnos pasienio rinktinės Druskininkų, Purvėnų ir Tribonių pasienio užkardų sienos stebėjimo sistemas. Sistemų atnaujinimas reikalingas tam, kad atnaujinti nusidėvėjusią arba pasenusią optoelektroninę / detekcinę įrangą, retransliatorius, informacijos perdavimo elementus (komunikaciją), programinę ir techninę įrangą, valdymo centrus pasienio užkardų patalpose, esant būtinumui, įrengti ar pastatyti papildomus įrenginius, kitą būtiną įrangą (elementus), siekiant užtikrinti informuotumą apie padėtį,  matomumą  atskiruose ruožuose  per visą valstybės sienos perimetrą ir kt.</t>
  </si>
  <si>
    <t>3.7. KONKRETUS VEIKSMAS: Parama Specialiai tranzito schemai pagal SVVP reglamento 17 straipsnio 5 dalį (BMVI/2023/SA/1.1.1/001)</t>
  </si>
  <si>
    <t>SVVP/2023/374</t>
  </si>
  <si>
    <t>Traukinių stebėjimo sistemos atnaujinimas</t>
  </si>
  <si>
    <t xml:space="preserve">Lietuva </t>
  </si>
  <si>
    <t>Atnaujinti VSAT tranzitinių traukinių stebėjimo įrangą reikalingą užtikrinti geležinkeliais su supaprastintu tranzito geležinkeliu dokumentu keliaujančių asmenų kontrolę, supaprastinto tranzito režimo pažeidėjų nustatymą ir atpažinimą.</t>
  </si>
  <si>
    <t>Atnaujinta traukinių stebėjimo sistema (įsigyti traukinių stebėjimo prietaisai, atnaujinta programinė ir  techninė įranga bei licencijos).</t>
  </si>
  <si>
    <t>SVVP/2023/373</t>
  </si>
  <si>
    <t>Specializuoto sraigtasparnio įsigijimas</t>
  </si>
  <si>
    <t>Įsigytas 1 specializuotas sraigtasparnis.</t>
  </si>
  <si>
    <r>
      <t xml:space="preserve">1.12. KONKRETUS VEIKSMAS: Europos sienų ir pakrančių apsaugos agentūros nacionalinių komponentų įranga, įsigyta pagal SVVP ir perduota </t>
    </r>
    <r>
      <rPr>
        <b/>
        <i/>
        <sz val="11"/>
        <rFont val="Times New Roman"/>
        <family val="1"/>
        <charset val="186"/>
      </rPr>
      <t>Frontex</t>
    </r>
    <r>
      <rPr>
        <b/>
        <sz val="11"/>
        <rFont val="Times New Roman"/>
        <family val="1"/>
      </rPr>
      <t xml:space="preserve">  (BMVI/2023–2024/SA/1.2.2/03)</t>
    </r>
  </si>
  <si>
    <t>SVVP/2023/1121</t>
  </si>
  <si>
    <t>VSAT techninių pajėgumų saugoti ES išorės sienas didinimas</t>
  </si>
  <si>
    <t xml:space="preserve">Sustiprinti ES išorės sienų saugumą ir padidinti reagavimo į pasienio incidentus efektyvumą operatyviniame lygmenyje, įsigyjant patrulinius automobilius su papildoma įranga (įskaitant patrulinių automobilių, pritaikytų kinologinei veiklai) ir strateginio lygmens bepiločių orlaivių sistemą. </t>
  </si>
  <si>
    <t xml:space="preserve">Įsigyti modernų specializuotą sraigtasparnį, skirtą STS funkcijų užtikrinimui. Specializuoto sraigtasparnio įsigijimas pagerins nuolatinį Rusijos Federacijos keleivinių tranzito traukinių stebėjimą, reagavimą į galimus incidentus, taip pat, kartu su VSAT turimais ir šiam tikslui jau naudojamais sraigtasparniais, ženkliai padidins bendrą stebimų ir lydimų tranzitinių traukinių kiekį. </t>
  </si>
  <si>
    <t>2024 m. sausio 1 d. - 2025 m. rugpjūčio 31 d.</t>
  </si>
  <si>
    <t xml:space="preserve">2022 m. birželio 28 d. - 2024 m. gruodžio 31 d. </t>
  </si>
  <si>
    <t>SVVP/2023/3510</t>
  </si>
  <si>
    <t>Papildomos IRD veiklos sąnaudos 2024–2027 m.</t>
  </si>
  <si>
    <t>Projekto tikslas – užtikrinti STS funkcijų įgyvendinimą, teikiant elektroninių ryšių paslaugas PD, VSAT, VST ir kitoms institucijoms, vykdančioms STS funkcijas. Techninės ir programinės įrangos bei eksploatuojamos infrastruktūros priežiūra ir palaikymas užtikrins kritinės svarbos elektroninių ryšių paslaugų, apimančių Lietuvos viešojo saugumo ir pagalbos tarnybos skaitmeninio mobiliojo radijo ryšio tinklo, bei Vidaus reikalų telekomunikacinio tinklo paslaugas, teikimą 24x7 režimu.</t>
  </si>
  <si>
    <t xml:space="preserve"> 2023 m. kovo 1 d. -  2024 m. gruodžio 20 d. </t>
  </si>
  <si>
    <t>SVVP/2023/311</t>
  </si>
  <si>
    <t>STS infrastruktūros, darbo vietų ir informacinių sistemų atnaujinimas, modernizavimas ir plėtojimas, I etapas</t>
  </si>
  <si>
    <t>2024 m. sausio 1 d. - 2026 m. gruodžio 31 d.</t>
  </si>
  <si>
    <t>Lietuva, Rusijos federacija (Maskva, Kaliningradas, Sovetskas)</t>
  </si>
  <si>
    <t>SVVP/2023/375</t>
  </si>
  <si>
    <t>Taktiniai pareigūnų mokymai</t>
  </si>
  <si>
    <t>Atnaujinti VSAT pareigūnų žinias ir tobulinti jų praktinius operatyvinius gebėjimus bei komandinį veiksmų darnumą, veikiant greitojo reagavimo, sudėtingų aplinkybių sąlygomis, reikalingus užtikrinti geležinkeliais ir kitomis sausumos transporto priemonėmis su supaprastintu tranzito dokumentu keliaujančių asmenų kontrolę, supaprastinto tranzito režimo pažeidėjų nustatymą, atpažinimą ir sulaikymą.</t>
  </si>
  <si>
    <t xml:space="preserve">Įsigytas 1 pareigūnų veiklos taktinis simuliatorius su papildoma įranga; įsigytas 1 keičiamos konfigūracijos mobiliųjų pertvarų taktiniams mokymams komplektas;  apmokyta ne mažiau 100 pareigūnų. </t>
  </si>
  <si>
    <t>SVVP/2023/3511</t>
  </si>
  <si>
    <t>Papildomos VST veiklos sąnaudos 2024–2027 m.</t>
  </si>
  <si>
    <t xml:space="preserve">Projekto tikslas – užtikrinti sklandų Sienų valdymo ir vizų politikos finansinės paramos priemonės, įtrauktos į integruoto sienų valdymo fondą programos veiksmų įgyvendinimą Viešojo saugumo tarnyboje prie Vidaus reikalų ministerijos.Vykdant SVVP 2021– 2027 metų programą  Tarnyba planuoja  įsigyti 10 mikroautobusų, kurių išlaikymui SVVP programoje  numatytos papildomos veiklos sąnaudos, susijusios su tinkama transporto priemonių priežiūra. Taip pat papildomos veiklos sąnaudos bus panaudotos ir  jau įsigytiems 9 mikroautobusams Volkswagen Crafter, kurie užtikrinana Kaliningrado tranzito vykdymą. </t>
  </si>
  <si>
    <t>Transporto priemonių privalomasis civilinės atsakomybės ir KASKO draudimas, techninė priežiūra ir techninė apžiūra</t>
  </si>
  <si>
    <t xml:space="preserve">2024 m. vasario 1 d. - 2027 m. gruodžio 31 d. </t>
  </si>
  <si>
    <r>
      <t xml:space="preserve">Užsienio kalbos (anglų) mokymai - 156, dokumentų tikrinimo ir tyrimo vidutinio (II) lygio specialistų kursai (ALDO) - 105, vogtų transporto priemonių identifikavimo mokymai - 72, vadybos mokymai - 45, visureigių vairavimo sudėtingomis sąlygomis mokymai - 125, informacinių technologijų mokymai - 36, TR1 ir SM kategorijų vairuotojų mokymai - 135, laivų specialistų mokymai - 189, bepiločio orlaivio nuotolinio piloto mokymai - 63, pirminio asmens įvertinimo (veido, kūno kalbos, kilmės, išvaizdos įvertinimas angl. k. </t>
    </r>
    <r>
      <rPr>
        <sz val="10"/>
        <color rgb="FF000000"/>
        <rFont val="Times New Roman"/>
        <family val="1"/>
      </rPr>
      <t>Screening</t>
    </r>
    <r>
      <rPr>
        <sz val="10"/>
        <color rgb="FF000000"/>
        <rFont val="Times New Roman"/>
        <family val="1"/>
        <charset val="186"/>
      </rPr>
      <t>)" mokymai - 110.</t>
    </r>
  </si>
  <si>
    <t>SVVP/2023/345</t>
  </si>
  <si>
    <t>Policijos pareigūnų mokymas, I etapas</t>
  </si>
  <si>
    <t xml:space="preserve">Tobulinti policijos pareigūnų, dirbančių su STS, kvalifikaciją: teorines žinias ir praktinius įgūdžius, būtinus užtikrinti Europos Sąjungos išorės sienų veiksmingą ir efektyvią kontrolę, įskaitant nelegalios migracijos klausimų sprendimą bei sklandžius išorės sienų kirtimo procesus pagal Šengeno acquis reikalavimus, apmokyti darbui su naujomis technologijomis ir standartais. </t>
  </si>
  <si>
    <t xml:space="preserve">Įrengta pajėgų valdymo patalpa su mokomąja klase, įsigyti du reagavimo automobiliai su specialiąja įranga - radijo stotimis, automobiliniais kompiuteriais ir programine, judriojo ryšio duomenų perdavimo ir kita standartine reagavimo į įvykius automobilio įranga, įsigytos mokymo priemonės STS mokymų vykdymui.
Įsigytos mokymo priemonės STS mokymų „Bepiločių orlaivių mokymai reaguojant į STS pažeidimus“ – du bepiločiai orlaiviai.
</t>
  </si>
  <si>
    <t>SVVP/2023/372</t>
  </si>
  <si>
    <t>SVVP/2023/371</t>
  </si>
  <si>
    <t>Papildomų STS transporto priemonių įsigijimas</t>
  </si>
  <si>
    <t>Įsigytos transporto priemonės - 13 vnt. visureigių automobilių.</t>
  </si>
  <si>
    <t>Pasislėpusių asmenų aptikimo įrangos įsigijimas</t>
  </si>
  <si>
    <t>Įsigytos sienos kontrolei reikalingos priemonės, 2vnt.</t>
  </si>
  <si>
    <t>SVVP/2023/359</t>
  </si>
  <si>
    <t>Papildomos PD veiklos sąnaudos 2024–2027 m.</t>
  </si>
  <si>
    <t>Projektas parengtas, kad būtų užtikrintas sklandus STS veikimas, policijos įstaigos galėtų sklandžiai atlikti joms pavestas funkcijas, susijusias su STS įgyvendinimu:
- Užkirstų kelią galimiems tranzito tvarkos pažeidimams;
- Laiku reaguotų į pranešimus apie galimus tranzito pažeidimus ir juos užkardytų;
- Operatyviai ir veiksmingai spręstų galimus tranzito incidentus;
- Atliktų tinkamą asmenų, sulaikytų dėl tranzito tvarkos pažeidimo, tapatybės nustatymą, (tikrinant dokumentus);
- Stiprintų policijos veiklą prie Europos Sąjungos vidinių sienų.                                                   - Vykdytų kitas Apraše numatytas funkcijas. 
Šiuo metu viena iš prioritetinių užduočių formuojama reaguojantiems vienetams yra STS kontrolė. Be šio projekto finansavimo (lėšų gavimo) tokia kontrolė nebūtų vykdoma arba vykdoma iš dalies.</t>
  </si>
  <si>
    <t>2023 m. vasario 1 d. - 2025 m. gegužės 31 d</t>
  </si>
  <si>
    <r>
      <rPr>
        <sz val="10"/>
        <rFont val="Times New Roman"/>
        <family val="1"/>
        <charset val="186"/>
      </rPr>
      <t>2023 m. balandžio 1 d. - 2025 m. birželio 30 d</t>
    </r>
    <r>
      <rPr>
        <b/>
        <sz val="10"/>
        <rFont val="Times New Roman"/>
        <family val="1"/>
        <charset val="186"/>
      </rPr>
      <t>.</t>
    </r>
  </si>
  <si>
    <t>SVVP/2023/358</t>
  </si>
  <si>
    <t>Papildomos VSAT veiklos sąnaudos 2024–2027 m.</t>
  </si>
  <si>
    <t>Projekto tikslas - užtikrinti asmenų, keliaujančių su supaprastinto tranzito dokumentais (toliau – STD) ir supaprastinto tranzito geležinkelio dokumentais (toliau – STGD) kontrolę.</t>
  </si>
  <si>
    <t>Siekianma užtikrinti, kad Rusijos Federacijos piliečiai, atvykę į Lietuvos Respubliką su STD, nepažeistų STS režimo ir neteisėtai neišvyktų į Latvijos arba Lenkijos Respublikų teritorijas ir kt.</t>
  </si>
  <si>
    <t xml:space="preserve">2025 m. sausio 1 d. - 2027 m. gruodžio 31 d. </t>
  </si>
  <si>
    <t>M1 kategorijos mikroautobusai, 10 vnt.,            M1 kategorijos visureigiai, 6 vnt.</t>
  </si>
  <si>
    <t>2023 m.  kovo 1 d. - 2025 m. gruodžio 31 d.</t>
  </si>
  <si>
    <t>SVVP/2024/188</t>
  </si>
  <si>
    <t>Integruoto sienų valdymo sistemų techninės ir programinės įrangos atnaujinimas, I etapas</t>
  </si>
  <si>
    <t>Užtikrinti efektyvų, patikimą, saugų ir  nenutrūkstamą Integruotų sienų valdymo sistemų techninės infrastruktūros bei  programinės įrangos veikimą, įsigyjant  techninę  ir programinę įrangą, kuri  bus panaudotą pakeičiant esamą techinę ir programinę įrangą. Projekto įgyvendinimas užtikrins  nuolatinį  ir saugų Integruotų sienų valdymo sistemų prieinamumą ne mažiau kaip 99 %.</t>
  </si>
  <si>
    <t>2024 m. liepos 1 d. - 2028 m.  kovo 31 d.</t>
  </si>
  <si>
    <t>2023 m. rugsėjo 1 d. - 2026 m. gruodžio 31 d.</t>
  </si>
  <si>
    <t>1.8. VEIKSMAS: Investicijos į sąveikumo paketą ir didelės apimties IT sistemų kūrimą</t>
  </si>
  <si>
    <t>1.9. VEIKSMAS: Nacionalinių SIS, AIS, ETIAS ir EURODAC (tik sienų kontrolės tikslais) veikla ir techninė priežiūra (veiklos parama)</t>
  </si>
  <si>
    <t>SVVP/2024/1131</t>
  </si>
  <si>
    <t>SVVP/2024/181</t>
  </si>
  <si>
    <t>N.SIS plėtojimas. I etapas</t>
  </si>
  <si>
    <t>Užtikrinti efektyvią, patikimą, nenutrūkstamą Nacionalinės Šengeno informacinės sistemos (N.SIS) ir susijusių nacionalinių informacinių sistemų bei registrų funkcionalumo veikimą ir sąveiką. Įgyvendinus projektą pagerės informacinių sistemų naudotojų darbo kokybė, padidės galimybė greitai ir kokybiškai surasti, gauti, pateikti reikiamą informaciją.</t>
  </si>
  <si>
    <t>Informacinių sistemų (TRVIS, MIGRIS, VSATIS) funkcionalumo modifikavimas / sukūrimas - 3 vnt.;                                              Informacinės sistemos N.SIS  programinės įrangos funkcionalumo tobulinimas - 1 vnt.;  Informacinės sistemos IAŽR funkcionalumo plėtojimas ir įdiegimas -    6 vnt.</t>
  </si>
  <si>
    <t>2024 m. rugsėjo 1 d. - 2026 m. gruodžio 31 d.</t>
  </si>
  <si>
    <t>024</t>
  </si>
  <si>
    <t>Baigtas įgyvendinti projektas (data)</t>
  </si>
  <si>
    <t>SVVP/2024/134</t>
  </si>
  <si>
    <t>Skaitmeninio mobiliojo radijo ryšio tinklo tobulinimas</t>
  </si>
  <si>
    <t>2024 m.  lapkričio 1 d. - 2027 m.  spalio 31 d.</t>
  </si>
  <si>
    <t xml:space="preserve">004 </t>
  </si>
  <si>
    <t xml:space="preserve">Užtikrinti aukštą tinklo saugumo lygį ir suteikti naujų galimybių sienų valdymo funkcijoms vykdyti įtraukiant naujus technologinius sprendimus, įskaitant komunikavimą su kaimyninėmis ES valstybėmis, konkrečiu atveju su Lenkijos Respublika, atsižvelgiant į Europos Komisijos  2024-03-01 Komisijos įgyvendinamuoju sprendimu  Nr. C(2024) 305 patvirtintoje ataskaitoje pateiktą rekomendaciją: „sukurti saugią ir sąveikią ryšių tarp Lietuvos ir Lenkijos teisėsaugos institucijų sistemą, kuri bus naudojama įvairių rūšių tarpvalstybinėse operacijose". </t>
  </si>
  <si>
    <t>Funkcionalumo tobulinimas - 1 vnt.</t>
  </si>
  <si>
    <t>2.1. VEIKSMAS: Investicijos į Nacionalinę VIS</t>
  </si>
  <si>
    <t>SVVP/2024/211</t>
  </si>
  <si>
    <t>N.VIS ir susijusių nacionalinių sistemų plėtojimas, I etapas</t>
  </si>
  <si>
    <t>N.VIS sudaro N.VIS, Užsieniečių registras (UR) ir „VIS Mail“ infrastruktūra. Projekto tikslas - modernizuoti N.VIS taip, kad atitiktų Vizų informacinės sistemos (VIS Revised) reglamento (ES) 2021/1133, reglamento (ES) 2019/818 ir reglamento 2021/1134 atitinkamas nuostatas.</t>
  </si>
  <si>
    <t>Pagerės institucijų, naudojančių N.VIS savo tiesioginių funkcijų vykdymui, darbuotojų 
atliekamų užduočių kokybė ir greitis: padidės galimybė atlikti paiešką keliose ES informacinėse sistemose vienu metu, naudojant asmens 
duomenis arba asmens kelionės dokumento duomenis pagal VIS ESP ICD reikalavimus, lengviau ir teisingai nustatyti asmenų tapatybę ir taip padėti kovoti su tapatybės klastojimu; naudojantis prieiga prie VIS teisėsaugos tikslais greitai ir kokybiškai surasti, gauti reikiamą informaciją, bus sudarytos sąlygos pateikti vieną lygiagrečią užklausą dėl VIS saugomų duomenų ir kitose susijusiose ES informacinėse sistemose saugomų duomenų bei automatizuotai atlikti palyginimą arba nustatyti sutapimą tarp bet kokių asmens duomenų arba jų derinių pateiktuose prašymuose ir tam tikro įrašo, bylos arba perspėjimo, esančio kitose informacinėse sistemose arba duomenų bazėse, į kurį turėtų būti atsižvelgiama priimant sprendimą ar išduoti trumpalaikę vizą, arba ilgalaikę vizą arba leidimą gyventi.</t>
  </si>
  <si>
    <t xml:space="preserve">2025 m. sausio 1 d.- 2027 m. birželio 30 d.              </t>
  </si>
  <si>
    <t xml:space="preserve">Įsigyti tarnybinius šunis ir jų dresavimui, transportavimui  ir laikymui būtinas priemones VSAT kinologinės veiklos efektyvumui gerinti. 
</t>
  </si>
  <si>
    <t>Sienos stebėjimo sistemos atnaujinimas, II etapas</t>
  </si>
  <si>
    <t>Siekiant pagerinti informuotumą apie padėtį (realiu laiku) prie išorės sienos su Baltarusijos Respublika atnaujinti sienos stebėjimo sistemas įdiegtas Valstybės sienos apsaugos tarnybos prie Lietuvos Respublikos vidaus reikalų ministerijos Vilniaus pasienio rinktinės Pavoverės ir Švenčionių pasienio užkardų veikimo teritorijose.</t>
  </si>
  <si>
    <t xml:space="preserve">Atnaujintos VSAT Vilniaus pasienio rinktinės Pavoverės ir Švenčionių pasienio užkardų sienos stebėjimo sistemos. Sistemų atnaujinimas reikalingas tam, kad atnaujinti optoelektroninę įrangą, detekcinę įrangą, stacionarius valdymo centrus pasienio užkardų patalpose, programinę ir aparatinę įrangą, duomenų perdavimo elementus, saugasienes, elektros tiekimo ir rezervinio maitinimo (generatorių) bei nepertraukiamo maitinimo (UPS) užtikrinimo įrangą, stiebus, ažūrinės konstrukcijos stiebus, bokštus ir kitus inžinerinius įrenginius reikalingus sistemos funkcionavimui ir kt. </t>
  </si>
  <si>
    <t>Nacionalinių SIS, AIS, ETIAS techninės, sisteminės ir taikomosios programinės 
įrangos prieinamumas - 99 %; Oracle programinės įrangos priežiūros atlikimas  - 16 vnt.;techninės įrangos nepertraukiamas darbas - 99%; VMware programinės 
įrangos priežiūros atlikimas - 24 vnt; Veeam programinės įrangos priežiūros atlikimas - 24 vnt.; Integruoto sienų valdymo sistemų priežiūra - 25 asm.</t>
  </si>
  <si>
    <t>Užtikrinti Supaprastinto tranzito schemos tinkamą veikimą t.y. užtikrinti sausumos transporto priemonėmis vykstančių asmenų kontrolę ir aptikti transporto priemonėse pasislėpusius asmenis. Planuojama įsigyti 2 vienetus pasislėpusių asmenų aptikimo įrangos, kuri leis nustatyti supaprastinto tranzito schemos pažeidėjus, užkirsti kelią neteisėtai imigracijai ir palengvinti migracijos srautų valdymą, kas veiktų ir prevenciškai.</t>
  </si>
  <si>
    <t>Užtikrinti efektyvų, patikimą, nenutrūkstamą Integruotų sienų valdymo sistemų techninės infrastruktūros, taikomosios programinės įrangos bei licencijuotos programinės įrangos veikimą. Projekto įgyvendinimas užtikrins  nuolatinį nacionalinių Integruotų sienų valdymo sistemų prieinamumą ne mažiau kaip 99 %, šių sistemų techninės įrangos nepertraukiamą darbą bei techninės ir programinės įrangos veikimo sutrikimų pašalinimą.</t>
  </si>
  <si>
    <t xml:space="preserve">Atnaujinta ir modernizuota ginklų saugyklų signalizacijos sistema 46 objektuose. </t>
  </si>
  <si>
    <t>SVVP/2024/187</t>
  </si>
  <si>
    <t>Integruoto sienų valdymo sistemų sąveikumo komponentų plėtojimas</t>
  </si>
  <si>
    <t>Sukurti (modernizuoti) nacionalinę sąveikumo sąsają,  siekiant užtikrinti nacionalinių  informacinių  sistemų ir registrų sąveikumą su ES informacinėmis sistemomis ir sąveikumo  komponentais - Europos paieškos portalu,  bendra tapatybės duomenų saugykla, daugybinių tapatybių detektoriumi ir kitais komponentais.</t>
  </si>
  <si>
    <t>2024 m.  lapkričio 1 d. - 2027 m. spalio 31 d.</t>
  </si>
  <si>
    <t>Sukurti nacionalinę sąveikumo  sąsają - 5 vnt.</t>
  </si>
  <si>
    <t>2022 m. spalio 3 d. - 2027 m. gruodžio 31 d.</t>
  </si>
  <si>
    <t xml:space="preserve">Atlikti pasienio patrulio tako remontus darbus Lietuvos-Baltarusijos pasienyje taip sudarant sąlygas operatyviau reaguoti į valstybės sienos ir kitus pažeidimus bei sulaikyti pažeidimus padariusius asmenis. Remonto darbų tikslas - ne mažiau kaip 2,5 m (atskirose vietose) ir ne daugiau kaip 3 metrų pločio važiuojamosios dalies pasienio patrulio tako remontas ir pritaikymas pravažiuoti tarnybiniu transportu bei kita specialiaja technika, kurių didžiausia leidžiamoji masė yra apie 3,5 t. </t>
  </si>
  <si>
    <t>SVVP/2024/242</t>
  </si>
  <si>
    <t>Konsulinių pareigūnų išlaikymas, II etapas</t>
  </si>
  <si>
    <t>Įgyvendinant projektą (II etapą), bus išlaikomi I etapu įsteigti projekto etatai. II etape bus įsteigtas papildomas 1 konsulinio pareigūno etatas LR ambasadoje Armėnijoje. Papildomas konsulinio pareigūno etato steigimas ir išlaikymas prisidėtų prie veiksmingesnio ir efektyvesnio prašymus išduoti Šengeno vizas teikiančių pareiškėjų aptarnavimo.</t>
  </si>
  <si>
    <t>2024-05-15</t>
  </si>
  <si>
    <t>2021 m. vasario 1 d. - 2023 m. gruodžio 31 d.</t>
  </si>
  <si>
    <t>Sustiprinti Lietuvos Respublikos vizų tarnybų (Lietuvos Respublikos generalinio konsulato Almatoje, Lietuvos Respublikos ambasados Armėnijos Respublikoje ir Lietuvos Respublikos ambasados Turkijos Respublikoje), taip pat Lietuvos Respublikos užsienio reikalų ministerijos Konsulinio departamento personalo išteklius, kad prašymus išduoti Šengeno vizą pateikiantiems asmenims būtų teikiamos tik kokybiškos, veiksmingos ir klientams palankios paslaugos, tinkamai ir operatyviai priimant, apdorojant ir išnagrinėjant šiuos prašymus bei nuolat prižiūrint ir reguliari tikrinant išorės paslaugų tiekėjų veiklą.</t>
  </si>
  <si>
    <t>Tiekėjo, paslaugų teikėjo ir (ar) rangovo pavadinimas</t>
  </si>
  <si>
    <t>2025-02-20</t>
  </si>
  <si>
    <t>UAB "FIMA", UAB "EUROELEKTRONIKA", UAB "ATEA", UAB "Telekonta", UAB "Valdo leidykla", UAB "Raminora",UAB "ECHO STAMP", MB "Forumservice"</t>
  </si>
  <si>
    <t>UAB "IT Gama"</t>
  </si>
  <si>
    <t>Telia Lietuva, AB, UAB "Gelsauga", AB SEB bankas, UAB "EUROCASH1", AB "LTG Infra", UAB "MINERALINIAI VANDENYS IR ALUS", UAB "Imperiva", UAB "BPC Travel"</t>
  </si>
  <si>
    <t>UAB "MOLLER AUTO", Akcinė draudimo bendrovė "Gjensidige", Akcinė draudimo bendrovė"Compensa Vienna Insurance Group"</t>
  </si>
  <si>
    <t>UAB "Garsų pasaulis"</t>
  </si>
  <si>
    <t xml:space="preserve">Kertinis valstybės telekomunikacijų centras, Motorolla solutions Germany GmBh, UAB "NT SERVICE", AB Lietuvos radijo ir televizijos centras, Motorola Germany Gmbh, Telia Lietuva, AB, UAB "TeleTower", UAB "LEMA", </t>
  </si>
  <si>
    <t>SVVP/2024/3512</t>
  </si>
  <si>
    <t>Papildomos MD veiklos sąnaudos 2025–2027 m.</t>
  </si>
  <si>
    <t>MD</t>
  </si>
  <si>
    <t xml:space="preserve">Projekto tikslas – užtikrinti nepertraukiamą STS funkcionavimą. Šiam tikslui įgyvendinti MD planuoja įsigyti 700 000 supaprastinto tranzito geležinkeliu dokumento (STGD) blankų ir 680 000 Blanko vizai įklijuoti. Įsigyti STGD ir Blanko vizai įklijuoti blankai bus perduoti Užsienio reikalų ministerijai. Įgyvendinus projektą bus užtikrintas nenutrūkstamas supaprastinto tranzito geležinkeliu dokumentų išdavimas ir STS funkcionavimas. </t>
  </si>
  <si>
    <t xml:space="preserve">MD planuoja įsigyti 700 000 STGD blankų ir 680 000 Blanko vizai įklijuoti. Įsigyti STGD ir Blanko vizai įklijuoti blankai bus perduoti Užsienio reikalų ministerijai. </t>
  </si>
  <si>
    <t>2025-03-14</t>
  </si>
  <si>
    <t>UAB "Tukada"</t>
  </si>
  <si>
    <t xml:space="preserve">2023 m. liepos 1 d. - 2026 m. sausio 31 d.         </t>
  </si>
  <si>
    <t xml:space="preserve">	2023 m. sausio 1 d. - 2025 m. balandžio 30 d.</t>
  </si>
  <si>
    <t>Airbus Helicopters Deutschland GmbH; Lietuvos ir Vokietijos BĮ UAB Kistela; UAB "Echo stamp"; MB Kvadratai</t>
  </si>
  <si>
    <t>2023 m. balandžio 1 d. - 2025 m. spalio 31 d.</t>
  </si>
  <si>
    <t>2025-03-18</t>
  </si>
  <si>
    <t>UAB "Telekonta"</t>
  </si>
  <si>
    <t>2025-05-15</t>
  </si>
  <si>
    <t xml:space="preserve">Projekto rezultatai ir veiklos                        </t>
  </si>
  <si>
    <t xml:space="preserve">Įsigytos transporto priemonės: visureigiai automobiliai su spec. įranga - 2 vnt; lengvasis automobilis - 1 vnt. ir priemonės, skirtos STS transporto priemonėms komplektuoti. </t>
  </si>
  <si>
    <t>UAB "JMA centras", UAB "AF motors", UAB "ARVEKA"</t>
  </si>
  <si>
    <t xml:space="preserve">2023 m. balandžio 3 d. - 2026 m. sausio 31 d. </t>
  </si>
  <si>
    <t xml:space="preserve">2023 m. lapkričio 1 d. - 2026 m. vasario 27 d. </t>
  </si>
  <si>
    <t>2025-06-03</t>
  </si>
  <si>
    <t>UAB "Hnit-Baltic"; UAB "Atea"</t>
  </si>
  <si>
    <t>SVVP/2024/232</t>
  </si>
  <si>
    <t>Vizų tarnybų darbuotojų mokymas, II etapas</t>
  </si>
  <si>
    <t>Užtikrinti aukštą visų 25 Lietuvos Respublikos vizų tarnybų užsienyje darbuotojų kvalifikacijos lygį, suteikiant jiems reikalingų žinių apie Europos Sąjungos ir Lietuvos Respublikos teisės aktus, reglamentuojančius Šengeno vizų išdavimą ir kitus su Šengeno vizų išdavimu susijusius klausimus, suteikti įgūdžius jų tinkamam taikymui, siekiant, kad prašymus išduoti Šengeno vizą pateikiantiems asmenims būtų teikiamos kokybiškos ir veiksmingos paslaugos.</t>
  </si>
  <si>
    <t>2025 m. birželio 1 d. - 2027 m. gruodžio 31 d</t>
  </si>
  <si>
    <t>Lietuva/Jungtiniai Arabų Emyratai</t>
  </si>
  <si>
    <t>Apmokytų darbuotojų skaičius -75</t>
  </si>
  <si>
    <t>Įsigytos transporto priemonės: padidinto pravažumo visureigiai automobiliai - 2 vnt., lengvieji automobiliai - 32 vnt., traktoriai su priedais - 8 vnt., mikroautobusai - 8 vnt.</t>
  </si>
  <si>
    <t xml:space="preserve"> SVVP/2024/335 </t>
  </si>
  <si>
    <t>Individualių apsaugos priemonių įsigijimas</t>
  </si>
  <si>
    <t>Aprūpinti  pareigūnus  individualiomis apsaugos priemonėmis, siekiant nustatytu laiku reaguoti ir likviduoti Specialiosios tranzito schemos ruože įvykusius incidentus, efektyviau užkardyti kelią neteisėtiems veiksmams, susijusiems su sienų kontrolės pažeidimais bei užtikrinti Tarnybos nuolatinę specialiąją parengtį. Projekto tikslui pasiekti būtina įsigyti IV lygio balistinių liemenių, dujokaukių, alkūnių ir kelių apsaugų, taktinių akinių, antiriaušinių komplektų, žiūronų, SWIR diapozono naktinio matymo prietaisą, ausinių su PTT mygtuku, naktinio matymo prietaisų (monokuliarų), transportavimo ir taktinių krepšių, reikalingų Tarnybos pajėgų greitam reagavimui į ypatingas ir ekstremaliąsias situacijas. Įsigytos individualios apsaugos priemonės padės fektyviau užkardyti kelią neteisėtiems veiksmams, susijusiems su sienų kontrolės pažeidimais bei užtikrinti Tarnybos nuolatinę specialiąją parengtį. Galutinis naudos gavėjas yra Tarnyba,  Tarnybos Vilniaus ir Kauno daliniai.</t>
  </si>
  <si>
    <t xml:space="preserve">2025 m. kovo 1 d. - 2026 m. gruodžio 31 d. </t>
  </si>
  <si>
    <t xml:space="preserve">2024 m. spalio 1 d. - 2027 m. gruodžio 31 d. </t>
  </si>
  <si>
    <t>SVVP/2024/1141</t>
  </si>
  <si>
    <t>1.13. KONKRETUS VEIKSMAS: Elektroninė stebėjimo sistema prie išorinės sienos (e.stebėjimas) (BMVI/2023/SA/1.1.4)</t>
  </si>
  <si>
    <t>1.14. KONKRETUS VEIKSMAS: Parama valstybėms narėms plėtojant pažangias sienas  (BMVI/2024/SA/1.5.1)</t>
  </si>
  <si>
    <t>AIS ir ETIAS nacionalinės dalies sukūrimo užbaigimas ir pritaikymas integracijai ir sąveikai su didelės apimties IT architektūra</t>
  </si>
  <si>
    <t>Nacionaliniu lygiu užbaigti dalies Atvykimo-išvykimo sistemos (toliau - AIS) ir Europos kelionių informacijos ir leidimų sistemos (toliau - ETIAS) kūrimo procesus, kad  sistemos galėtų sėkmingai pradėti veikti. Projekto sėkmingam įgyveninimui reikės: pritaikyti nacionalines sistemas, susijusias su AIS ir ETIAS arba su jomis susijusias; nupirkti AIS ir ETIAS veiklai naudojamas medžiagas ir įrangą; užbaigti ETIAS nacionalinio centro biuro įrengimą; nupirkti kitas paslaugas, susijusias su AIS ir ETIAS veikla. Įgyvendinant ankstesnius VSF sienų ir vizų priemonės remiamus projektus, buvo atnaujinta Valstybės sienos apsaugos tarnybos informacinė sistema VSATIS, užtikrinanti sąsają su centrine AIS.</t>
  </si>
  <si>
    <t xml:space="preserve">2024 m. gegužės 1 d. - 2026 m. gruodžio 31 d.  </t>
  </si>
  <si>
    <t>SVVP/2025/332</t>
  </si>
  <si>
    <t>STS transporto priemonių įsigijimas, II etapas</t>
  </si>
  <si>
    <t>Įsigyti ir atnaujinti transporto priemones, naudojamas tranzitu iš Rusijos Federacijos Kaliningrado srities arba į ją per Lietuvos Respublikos teritoriją vykstančių transporto priemonių judėjimui kontroliuoti. Projektu siekiama tarnybinėmis transporto priemonėmis užtikrinti Lietuvos Respublikos sienų apsaugą bei užkirsti kelią neteisėtai migracijai ir kontrabandos gabenimui per valstybės sieną. Naujų transporto priemonių įsigijimas leis atnaujinti automobilius kinologinei veiklai, kuriais būtų aprūpintos Vilniaus PR Kenos ir Pagėgių PR Kybartų pasienio užkardos. VSAT, įgyvendindama pagrindinį uždavinį, kad sklandžiai veiktų supaprastinto tranzito schema (STS) ir būtų galima greitai sulaikyti  asmenis, įvykdžiusius neteisėtus veiksmus bei užkirsti kelią neteisėtai migracijai, privalo kasmet atnaujinti turimas transporto priemones. Šiuo metu eksploatuojama 20 vnt. automobilių kinologinei veiklai, iš kurių STS veiklą užtikrina 6 vnt.  Įgyvendinus šį projektą bus atnaujintas automobilių kinologinei veiklai  parkas ir padidintas naujų transporto priemonių kiekis, kas leis užtikrinti greitą reagavimą į galimus pažeidimus, susijusius su ES išorės sienos kontrole bei sustiprins VSAT padalinius, dirbančius su šunimis.  Šio projekto įgyvendinimo metu įsigytos transporto priemonės bus naudojamos po projekto įgyvendinamo ne mažiau kaip penkerius (5) metus Specialiosios tranzito schemos tikslams įgyvendinti</t>
  </si>
  <si>
    <t>Automobiliai kinologinei veiklai - 2 vnt</t>
  </si>
  <si>
    <t>2025 m. birželio 1 d. - 2026 m. gruodžio 31 d.</t>
  </si>
  <si>
    <t>SVVP/2025/121</t>
  </si>
  <si>
    <t>Patruliavimui skirtų transporto priemonių įsigijimas</t>
  </si>
  <si>
    <t>Numatoma įsigyti patruliavimui skirtus visureigius automobilius ir padidinto pravažumo visureigius automobilius, kurie aprūpinti patrulinei veiklai reikalinga įranga, 40 vnt.</t>
  </si>
  <si>
    <t xml:space="preserve">Projekto lėšomis numatoma įsigyti patruliavimui skirtas transporto priemones.  Įgyvendinus šį projektą bus atnaujintas tarnybinių transporto priemonių parkas ir padidintas naujų transporto priemonių kiekis, kas leis padidinti automobilių panaudojimo efektyvumą, bus greičiau reaguojama į stebėjimo sistemomis užfiksuotus pažeidimus, susijusius su ES išorės sienos kontrole, užkirstas kelias neteisėtai migracijai bei pagerinta Valstybės sienos apsaugos tarnybos teikiamos viešosios visuomenės apsaugos paslaugos kokybė Lietuvos pasienyje. </t>
  </si>
  <si>
    <t>SVVP/2025/132</t>
  </si>
  <si>
    <t>Transporto priemonių įsigijimas, II etapas</t>
  </si>
  <si>
    <t>Lengvieji automobiliai - 30 vnt., automobilis degalams vežti - 1 vnt., automobiliai kinologinei veiklai - 2 vnt., automobiliai sulaikytiems asmenims vežti - 3 vnt. ir traktoriai - 6 vnt.</t>
  </si>
  <si>
    <t xml:space="preserve">Įgyvendinus šį projektą bus atnaujintos VSAT veiklai reikalingos tarnybinės transporto priemonės, kas leis efktyviai aptarnauti plaukiojimo priemones, skirtas saugoti Lietuvos valstybės sienos ruožą su Kaliningrado sritimi Kuršių mariose, padidinti automobilių panaudojimo efektyvumą, užkirsti kelią per valstybės sieną neteisėtai migracijai bei pagerinta VSAT teikiamos viešosios visuomenės apsaugos paslaugos kokybė Lietuvos pasienyje. </t>
  </si>
  <si>
    <t>2025-08-29</t>
  </si>
  <si>
    <t>UAB "Telekonta", UAB "EUROELEKTRONIKA"</t>
  </si>
  <si>
    <t xml:space="preserve">Įsigyta 10 vnt. patrulinių automobilių su papildoma įranga, 3 vnt. patrulinių automobilių, pritaikytų kinologinei veiklai su papildoma įranga, ir 1 ilgo nuotolio vertikalaus kilimo bepiločių orlaivių sistema su mobiliu valdymo centru. Įranga registruota  į FRONTEX techninių pajėgumų rezervą pagal ES Reglamento 2019/1896 64 straipsnio 14 dalį ir dalyvaus tarptautinėse operacijose pagal dvišalius susitarimus. </t>
  </si>
  <si>
    <t>2025-10-10</t>
  </si>
  <si>
    <t>UAB "AF motors"; Edge Autonomy Riga, Ltd; UAB "Mmdd group"; UAB "DEKBERA"; UAB "Inauga"; SIA Arkada-M; UAB "ARVEKA"; UAB "Bipa"; UAB "TEKSNIJA"; NMF Production Sp. z. o. o.; 	NFM Poland; MKU GmbH; UAB "Army shop"; UAB "VARLE"; Mocevičiaus firma "Ginalas"; UAB "Kesko Senukai Lithuania";  UAB "MECO DIZAINAS";  UAB "Baltijos arsenalas"; UAB "A-Z Prekyba"; UAB "Tukada".</t>
  </si>
  <si>
    <t>2025-06-02</t>
  </si>
  <si>
    <t>Įsigytos nešiojamos išorinės sienos stebėjimo priemonės:                                                                                                         1) 20 komplektų mobilių/nešiojamų fotodaviklių; 2) 103 komplektai bepiločių orlaivių aptikimo ir bepiločių orlaivių neutralizavimo įrangos; 3) 3 bepiločių orlaivių aptikimo įrangos vienetai.</t>
  </si>
  <si>
    <t>SVVP/2025/172</t>
  </si>
  <si>
    <t>Specializuoti ir aukštesnio lygio sienos apsaugos pareigūnų mokymai, II etapas</t>
  </si>
  <si>
    <t>Užtikrinti, kad VSAT personalo žinios, gebėjimai ir įgūdžiai atitiktų šiuolaikinius bei ateities institucijos poreikius, ypač reaguojant į kintančias saugumo situacijas. Projektu siekiama palaikyti ir atnaujinti personalo kompetencijas, įgyvendinti Šengeno acquis reikalavimus bei ES vertinimo mechanizmo (SCHEVAL) rekomendacijas, taip pat didinti pareigūnų, galinčių dalyvauti Europos sienų ir pakrančių apsaugos agentūros (Frontex) koordinuojamose operacijose, skaičių.</t>
  </si>
  <si>
    <t>Užsienio kalbos (anglų) mokymai - 72 dokumentų tikrinimo ir tyrimo vidutinio (II) lygio specialistų kursai (ALDO) - 28, vogtų transporto priemonių identifikavimo mokymai - 48, vadovų mokymai - 45, visureigių vairavimo sudėtingomis sąlygomis mokymai - 275, taktinės medicinos mokymai - 96, laivų specialistų mokymai - 74, bepiločio orlaivio nuotolinio piloto mokymai - 90, pirminio asmens įvertinimo (veido, kūno kalbos, kilmės, išvaizdos įvertinimas angl. k. Screening)" mokymai - 108.</t>
  </si>
  <si>
    <t>2025 m. liepos 1 d. - 2027 m. gruodžio 31 d.</t>
  </si>
  <si>
    <t>SVVP/2025/336</t>
  </si>
  <si>
    <t>Šarvuotų transporto priemonių, skirtų reaguoti į STS pažeidimus, įsigijimas</t>
  </si>
  <si>
    <t>Policijos departamentas prie Lietuvos Respublikos vidaus reikalų ministerijos</t>
  </si>
  <si>
    <t>Stiprinti PD AOR „Aras“ pareigūnų pasiruošimą tinkamai reaguoti į Specialiosios tranzito schemos pažeidimus ir su jais susijusius galimus teroristinius išpuolius bei hibridinius incidentus.</t>
  </si>
  <si>
    <t xml:space="preserve"> Šarvuotos transporto priemonės 2 vnt.</t>
  </si>
  <si>
    <t>2025 m. lapkričio 1 d. - 2027 m. spalio 31 d.</t>
  </si>
  <si>
    <t xml:space="preserve">26 829 345,68	</t>
  </si>
  <si>
    <t>2024 m. kovo 1 d. - 2026 m. gruodžio 31 d.</t>
  </si>
  <si>
    <t>2025-11-19</t>
  </si>
  <si>
    <t xml:space="preserve">UAB ARX AUTO, UAB "AUTOVICI"										</t>
  </si>
  <si>
    <t xml:space="preserve">Clarion Hotel Golden Horn, Lietuvos įvairovės chartijos asociacija. </t>
  </si>
  <si>
    <t>Įsigyta didelio ir vidutinio galingumo vaizdo spektrinių komparatorių  (IR įranga) komplektai  - 27 kompl., I-os kontrolės linijos dokumentų tikrinimo įranga - 409 vnt., II-os kontrolės linijos dokumentų tikrinimo ir tyrimo  įranga - 23 vnt.</t>
  </si>
  <si>
    <t>UAB "Expertus Vilnensis" Bendra Lietuvos-Vokietijos įmonė uždaroji akcinė bendrovė "BANKSERVIS"                UAB "YE International"       UAB "Officeday" 	            UAB "ProGear LT"            UAB "Kodai"</t>
  </si>
  <si>
    <t>Įsigytos trumpo nuotolio  bepiločių orlaivių sistemos - 15 vnt,  įsigyta ilgo nuotolio bepilotė orlaivio sistema  - 1 vnt.</t>
  </si>
  <si>
    <t>UAB "Deftools"                    UAB "Aerodiagnostika"</t>
  </si>
  <si>
    <t xml:space="preserve"> 2023 m. balandžio 1 d. -  2026 m. spalio 31 d. </t>
  </si>
  <si>
    <t xml:space="preserve">2023 m. liepos 1 d. - 2026 m. birželio 30 d.                  </t>
  </si>
  <si>
    <t>2025-12-29</t>
  </si>
  <si>
    <t>1.15. KONKRETUS VEIKSMAS: Pasienio stebėjimo pajėgumų prie sienos su Rusija ir Baltarusija stiprinimas,  BMVI/2024/SA/1.4.2</t>
  </si>
  <si>
    <t>SVVP/2025/1151</t>
  </si>
  <si>
    <t>Sienos stebėjimo sistemų atnaujinimas, III etapas</t>
  </si>
  <si>
    <t>Didinti informuotumą apie padėtį  prie išorės sienos su Rusijos Federacija, atnaujinant sienos stebėjimo sistemas VSAT Pagėgių  pasienio rinktinės Vištyčio, Rociškių, Plaškių ir Kazimiero Skučo pasienio užkardų veikimo teritorijose</t>
  </si>
  <si>
    <t xml:space="preserve">Turi būti atnaujintos VSAT  Pagėgių  pasienio rinktinės Vištyčio, Rociškių, Plaškių ir Kazimiero Skučo pasienio užkardų  sienos stebėjimo sistemos. Sistemų atnaujinimas reikalingas tam, kad atnaujinti optoelektroninę įrangą, detekcinę įrangą, stacionarius valdymo centrus pasienio užkardų patalpose, programinę ir aparatinę įrangą, duomenų perdavimo elementus, saugasienes, elektros tiekimo ir rezervinio maitinimo (generatorių) bei nepertraukiamo maitinimo (UPS) užtikrinimo įrangą, stiebus, ažūrinės konstrukcijos stiebus, bokštus ir kitus inžinerinius įrenginius reikalingus sistemos funkcionavimui ir kt. </t>
  </si>
  <si>
    <t xml:space="preserve">2025 m. liepos 1 d. - 2027 m. rugpjūčio 31 d.  </t>
  </si>
  <si>
    <t>1.6. VEIKSMAS: Rizikos analizės ir kriminalinės žvalgybos techninės bazės stiprinimas</t>
  </si>
  <si>
    <t>SVVP/2025/161</t>
  </si>
  <si>
    <t>VSAT kriminalinės žvalgybos pajėgumų stiprinimas</t>
  </si>
  <si>
    <t xml:space="preserve">Sustiprinti VSAT vykdomos kriminalinės žvalgybos pajėgumus, siekiant efektyviau kovoti su sudėtingais nusikaltimais, atnaujinti ir tobulinti tyrimų metodikas, atsižvelgiant į sparčiai kintančias technologijas ir naujus nusikalstamumo pobūdžius. </t>
  </si>
  <si>
    <t>2025-12-30</t>
  </si>
  <si>
    <t>SVVP/2025/344</t>
  </si>
  <si>
    <t>STS darbuotojų mokymas, II etapas</t>
  </si>
  <si>
    <t>24 akademinių valandų trukmės taktiniai mokymai – 200 pareigūnų pagal VSAT vado patvirtintą mokymo programą.
76 akademinių valandų trukmės kinologijos specialistų mokymai – 10 pareigūnų.</t>
  </si>
  <si>
    <t>2025 m. liepos 1 d. - 2027 m. lapkričio 30 d.</t>
  </si>
  <si>
    <t>SVVP/2025/133</t>
  </si>
  <si>
    <t>Programinės ir techninės įrangos atnaujinimas</t>
  </si>
  <si>
    <t>Planuojama įsigyti 492 kompl. kompiuterinės techninės įrangos ir 1 tarnybinę stotį su programine įranga (Windows server). Įsigyjama įranga turės naujausią operacinę sistemą bei  atitiks keliamus kibernetinio saugumo reikalavimus, o naujausia operacinė sistema atitiks Europos Sąjungos ir nacionalinius kibernetinio saugumo reikalavimus, įskaitant modernias autentifikacijos priemones.</t>
  </si>
  <si>
    <t xml:space="preserve"> 492 kompl. kompiuterinė techninė įranga ir 1 tarnybinė stotis su programine įranga.</t>
  </si>
  <si>
    <t>2025 liepos 1 d. - 2027 m.  gruodžio  31 d.</t>
  </si>
  <si>
    <t>010</t>
  </si>
  <si>
    <t xml:space="preserve">2023 m. balandžio 1 d. - 2026 m. gruodžio 31 d. </t>
  </si>
  <si>
    <t xml:space="preserve">2023 m. balandžio 1 d. - 2026 m. lapkričio 30 d.                  </t>
  </si>
  <si>
    <t>Įsigyti ir atnaujinti visureigius automobilius, skirtus užtikrinti Lietuvos Respublikos sienų su Baltarusijos Respublika ir Rusijos Federacija apsaugą bei užkirsti kelią neteisėtai migracijai ir kontrabandos gabenimui per valstybės sieną. Įgyvendinus projektą bus atnaujintas VSAT Vilniaus (4 vnt.), Varėnos (4 vnt.), Pakrančių apsaugos (1 vnt.) ir Pagėgių (4 vnt.) pasienio rinktinės tarnybinių transporto priemonių parkas ir padidintas naujų transporto priemonių kiekis, kas leis padidinti automobilių panaudojimo efektyvumą, bus greičiau reaguojama į užfiksuotus pažeidimus, susijusius su ES išorės sienos kontrole.</t>
  </si>
  <si>
    <t xml:space="preserve">UAB "RENDU"; UAB "ZIP travel", UAB "PAŽANGI STATYBA", UAB "Inida", UAB "Heksimus", Telia Lietuva, AB, UAB "Daily print"; UAB "Intellectus kalbų centras"; </t>
  </si>
  <si>
    <t>UAB "Infes", MB "Kordonas", UAN "Turtasta"</t>
  </si>
  <si>
    <t xml:space="preserve">Įsigytų sausumos transporto priemonių skaičius, 98 vnt. </t>
  </si>
  <si>
    <t>2024 m.  sausio 1 d. - 2026 m. kovo 31 d.</t>
  </si>
  <si>
    <t xml:space="preserve">2023 m. birželio 1 d. - 2026 m. balandžio 30 d.              </t>
  </si>
  <si>
    <t xml:space="preserve">2024 m. kovo 1 d. - 2026 m. balandžio 30 d. </t>
  </si>
  <si>
    <t>SVVP/2025/137</t>
  </si>
  <si>
    <t>Kinologijos pajėgumų stiprinimas, II etapas</t>
  </si>
  <si>
    <t xml:space="preserve"> Įsigyti tarnybinius šunis ir jų dresavimui, transportavimui ir laikymui būtinas priemones VSAT kinologinės veiklos efektyvumui gerinti. </t>
  </si>
  <si>
    <t xml:space="preserve">2025 m. gruodžio 1 d. - 2028 m. liepos 31 d.       </t>
  </si>
  <si>
    <t>SVVP/2025/323</t>
  </si>
  <si>
    <t>Kinologijos pajėgumų stiprinimas</t>
  </si>
  <si>
    <t xml:space="preserve">Didinti VSAT kinologinės veiklos efektyvumą, įgyvendinant Specialiąją tranzito schemą (STS), prisidedant prie kinologinės veiklos stiprinimo, siekiant padidinti valstybės sienos pažeidimų išaiškinimo efektyvumą ir stiprinti VSAT operacinius pajėgumus. </t>
  </si>
  <si>
    <t>Tarnybinių šunų įsigijimas - 5 vnt., tarnybinio šuns dresavimo amunicijos ir priežiūros priemonių komplektų įsigijimas - 5 kompl., tarnybinio šuns dresavimo amunicijos 
komplektų įsigijimas - 10 kompl., specialiosios mokymo aprangos kinologams komplektų įsigijimas - 11 kompl.</t>
  </si>
  <si>
    <t>2026 m. sausio 2 d. - 2028 m. liepos 31 d</t>
  </si>
  <si>
    <t>Finansavimo norma, proc.</t>
  </si>
  <si>
    <t>BF lėšos</t>
  </si>
  <si>
    <t xml:space="preserve">2025 m. sausio 1 d. - 2027 m. rugpjūčio 31 d. </t>
  </si>
  <si>
    <t>Tarnybinių šunų įsigijimas - 31 vnt., kilnojamų voljerų su būdomis įsigijimas - 10 vnt., visuotinės padėties nustatymo sistemos (GPS) šunims įsigijimas - 10 vnt., tarnybinio šuns dresavimo amunicijos ir priežiūros priemonių komplektų įsigijimas - 31 vnt., tarnybinio šuns dresavimo amunicijos įsigijimas - 40 kompl., specialiosios mokymo aprangos kinologams komplektų įsigijimas - 26 kompl.</t>
  </si>
  <si>
    <t xml:space="preserve">2025 m. liepos 1 d. - 2027 m. kovo 31 d.         </t>
  </si>
  <si>
    <t>Informacinių technologijų platformos tarnybinių stočių, terminalinių darbo vietų kompiuterių, kriptografinės ir programinės įrangos atnaujinimo įsigijimas (1 kompl,), kompiuterių apžiūros programinės įrangos licencijos pratęsimo įsigijimas (1 vnt.), duomenų saugyklos diskų masyvo praplėtimo įsigijimas (1 kompl.), mobilios signalų priėmimo ir atpažinimo sistemos įsigijimas (1 vnt.), garso įrašymo įrangos įsigijimas (40 vnt.), mobiliųjų įrenginių apžiūros licencijų pratęsimo įsigijimas (1 vnt.), mobiliųjų įrenginių UFED premium licencijos pratęsimo įsigijimas (1 vnt.),  vaizdo fiksavimo ir įrašymo įrangos įsigijimas (16 kompl.), individualaus šifruoto ryšio įsigijimas (5 kompl.)</t>
  </si>
  <si>
    <t>Užsienio kalbos (anglų kalba. B2 lygis) mokymai - 24, užsienio kalbos (rusų kalba: pasienio tikrinimai) mokymai - 25, dokumentų tikrinimo ir tyrimo žinių atnaujinimo mokymai - 39.</t>
  </si>
  <si>
    <t>Techninės įrangos įsigijimas - 2 vnt.;              Programinės įrangos licencijos - komplektai (4 vnt.; 36 vnt.);                                                                Integruotų sienų valdymo sistemų  prieinamumas - 99 % procentai.</t>
  </si>
  <si>
    <t>2026-03-09</t>
  </si>
  <si>
    <t>UAB "WhiteBit", UAB "Novian Technologies", UAB "Fortevento"</t>
  </si>
  <si>
    <t>2026-03-13</t>
  </si>
  <si>
    <t>Europos Sąjungos (ES) lėšos</t>
  </si>
  <si>
    <t>Bendrojo finansavimo (BF) lėšos</t>
  </si>
  <si>
    <t>Atnaujinti VSAT pareigūnų žinias, tobulinti jų praktinius operatyvinius įgūdžius bei stiprinti komandinį veiksmų darnumą, veikiant greitojo reagavimo ir sudėtingų aplinkybių sąlygomis. Šie gebėjimai būtini vykdant geležinkeliais ir kitomis sausumos transporto priemonėmis su supaprastintu tranzito dokumentu keliaujančių asmenų kontrolę, taip pat nustatant, atpažįstant ir sulaikant supaprastinto tranzito režimo pažeidėjus.
Atsižvelgiant į nuolatinę personalo kaitą, diegiamas pažangias išorės sienų kontrolės technologijas bei dinamišką geopolitinę situaciją, būtina užtikrinti nuoseklų ir tęstinį pareigūnų mokymą, ypač akcentuojant jų taktinį pasirengimą.</t>
  </si>
  <si>
    <t xml:space="preserve">2023 m. sausio 2 d. - 2026 m. birželio 30 d.              </t>
  </si>
  <si>
    <t xml:space="preserve"> 2025 m. gegužės 1 d. -  2027 m. balandžio 30 d. </t>
  </si>
  <si>
    <t xml:space="preserve">2025 m. gegužės 1 d. - 2027 m. birželio 30 d.               </t>
  </si>
  <si>
    <t xml:space="preserve">2024 m. sausio 1 d.- 2029 m. gruodžio 31 d.              </t>
  </si>
  <si>
    <t xml:space="preserve">2024 m. balandžio 1 d. - 2027 m. gruodžio 31 d.  </t>
  </si>
  <si>
    <t xml:space="preserve">2023 m. kovo 20 d. - 2026 m. rugsėjo 30 d.   </t>
  </si>
  <si>
    <t>Modernizuoti supaprastinto tranzito informacinę sistemą (STDIS), vykdant elektroninio supaprastinto tranzito dokumento ir elektroninio supaprastinto tranzito geležinkeliu dokumento (e-std) projektą, optimizuoti dokumentų išdavimo procesus, skaitmenizuojant projekte numatytus procesus bei pasirengti ateityje visiškai atsisakyti popierinių dokumentų. Taip pat ketinama atnaujinti sistemos veikimui naudojamą techninę įrangą, esančią Lietuvos diplomatinėse atstovybėse užsienyje (naudojančiose STDIS) ir Užsienio reikalų ministerijoje: ryšio įrangą, tarnybinių stočių įrangą, sistemų stebėjimo įrangą, tarnybinių stočių patalpų techninę įrangą, o taip pat supaprastinto tranzito programą įgyvendinančių darbuotojų darbui naudojamą įrangą: kompiuterius, spausdinimo, kopijavimo įrangą, ryšio įrangą, dokumentų naikiklius ir kt.</t>
  </si>
  <si>
    <t>Įsigytos Supaprastinto tranzito dokumentų informacinės sistemos (STDIS) modernizavimo, vystymo ir priežiūros paslaugos - 1 kompl. Įsigytos ugniasienės - 11 vnt. Įsigyta duomenų saugykla su priedais - 1 vnt. Tarnybinės stotys  - 2 vnt. Įsigyta rezervinio kopijavimo įranga - 1 kompl. Įsigyti nepertraukiamo maitinimo šaltiniai - 9 vnt. Įsigyti nešiojamieji kompiuteriai su priedais - 35 vnt. Įsigyti stacionarūs kompiuteriai su priedais - 27 vnt. Įsigyti mobilieji telefonai su priedais - 30 vnt. Įsigyti spalviniai daugiafunkciniai įrenginiai - 5 vnt. Įsigyti rašaliniai spausdintuvai - 20 vnt. Įsigyti tinklo komutatoriai - 7 vnt. Įsigyta centralizuota žurnalinių įrašų surinkimo sistema - 1 vnt. Įsigyta sistemų ir ryšio stebėjimo techninė įranga - 1 vnt. Įsigyti dokumentų naikikliai - 5 vnt. Įsigyti monitoriai - 73 vnt. Įsigytos Detalios supaprastinto tranzito dokumentų informacinės sistemos „STDIS“ techninės priežiūros paslaugos - 1 kompl. Oracle programinė įranga - 1 kompl., Virtualizavimo programinė įranga 1 kompl., Supaprastinto tranzito dokumento informacinės sistemos vystymo paslaugos - iki 1000 val.</t>
  </si>
  <si>
    <t>SVVP/2025/346</t>
  </si>
  <si>
    <t>Policijos pareigūnų mokymas, II etapas</t>
  </si>
  <si>
    <t>Užtikrinti Specialiąją tranzito schemą įgyvendinančių policijos pareigūnų kompetencijų tęstinį stiprinimą, taikant I etape parengtas mokymo programas. Projektu siekiama gilinti policijos pareigūnų teorines žinias ir praktinius įgūdžius, būtinus užtikrinti Europos Sąjungos (toliau – ES) išorės sienų veiksmingą ir efektyvią kontrolę ir sklandų išorės sienų kirtimą pagal Šengeno acquis reikalavimus.</t>
  </si>
  <si>
    <t>1. Mokymo programų atnaujinimas
2. Mokymų infrastruktūros atnaujinimas ir mokymo priemonių įsigijimas. Incidentų modeliavimui mokymų metu aktualu naudoti modernią simuliacinę įrangą bei praktinio mokymo priemones.
2.1. Bus atliktas klasės, skirtos simuliatoriaus naudojimui, remontas. Įrengtoje patalpoje bus atnaujinta / įdiegta interaktyvaus šaudymo ir taktikos simuliatoriaus įranga, skirta modeliuoti STS pažeidimų situacijas.
2.2. Bus įsigytos mokymo priemonės, skirtos pirmosios pagalbos teikimo įgūdžių tobulinimui. 
3. Policijos pareigūnų mokymai.</t>
  </si>
  <si>
    <t xml:space="preserve">2026 m. birželio 1 d. - 2027 m. gruodžio 31 d.   </t>
  </si>
  <si>
    <t>SVVP/2025/342</t>
  </si>
  <si>
    <t>STS personalo mokymas, II etapas</t>
  </si>
  <si>
    <t>Seminarai, tarpinstituciniai susitikimai, IT sistemų ir programų naudojimo mokymai, užsienio kalbų mokymai, Excel mokymai. Planuojama apmokyti iki 363 darbuotojų tiesiogiai vykdančių STS veiklą.</t>
  </si>
  <si>
    <t xml:space="preserve">2026 m. sausio 1 d. - 2028 m. gruodžio 31 d.   </t>
  </si>
  <si>
    <t>2026-05-20</t>
  </si>
  <si>
    <t>UAB "Euroelektronika"</t>
  </si>
  <si>
    <t xml:space="preserve">2024 m. balandžio 1 d. - 2026 m. liepos 31 d.   </t>
  </si>
  <si>
    <t>1.16. KONKRETUS VEIKSMAS: Migracijos ir prieglobsčio pakto įgyvendinimas</t>
  </si>
  <si>
    <t>SVVP/2026/11617</t>
  </si>
  <si>
    <t>SVVP/2026/11618</t>
  </si>
  <si>
    <t>Biometrinės įrangos įsigijimas</t>
  </si>
  <si>
    <t>MIGRIS plėtra pagal trečiųjų šalių piliečių tikrinimo reikalavimus</t>
  </si>
  <si>
    <t>MID</t>
  </si>
  <si>
    <t xml:space="preserve"> Įgyvendinant ES Migracijos ir prieglobsčio pakto (toliau – Paktas) bei EURODAC reglamento nuostatas, integruoti nacionalinę prieglobsčio prašytojų ir neteisėtų migrantų pirštų atspaudų duomenų bazę, kurioje saugomi surinkti į ES atvykusio prieglobsčio prašytojo ar neteisėto migranto biometriniai duomenys, su centrine EURODAC sistema.</t>
  </si>
  <si>
    <t>Šiam tikslui įgyvendinti bus įsigyta biometrinių duomenų nuskaitymo įranga, skirta duomenų surinkimui ir perdavimui į nacionalinę ir centrinę EURODAC sistemą.</t>
  </si>
  <si>
    <t xml:space="preserve">2026 m. sausio 19 d. - 2026 m. gruodžio 31 d. </t>
  </si>
  <si>
    <t>019</t>
  </si>
  <si>
    <t>2025 m. rugsėjo 1 d. - 2029 m. birželio 30 d.</t>
  </si>
  <si>
    <t>Užtikrinti MIGRIS atitiktį Europos Parlamento ir Tarybos reglamentui (ES) 2024/1356, kuriuo nustatomas trečiųjų šalių piliečių tikrinimas prie išorės sienų (toliau - Reglamentas), išplečiant MIGRIS funkcionalumą trečiųjų šalių piliečių, kertančių išorės sienas, kontrolės, tapatybės patikros ir galimos grėsmės vidaus saugumui nustatymo galimybėmis bei integracinių sąsajų su susijusiomis ES ir LR informacinėmis sistemomis sukūrimu.</t>
  </si>
  <si>
    <t>Projekto planuojami rezultatai:
- sukurtas trečiųjų šalių piliečių patikros funkcionalumas: įdiegti techniniai sprendimai, leidžiantys vykdyti asmenų tikrinimą tiesiogiai per MIGRIS sąsają;
- išplėstos kontrolės galimybės: užtikrinta, kad sistema leistų efektyviai valdyti asmenų, kertančių išorės sienas, duomenų srautus;
- įdiegti tapatybės ir saugumo rizikos vertinimo įrankiai: sukurti mechanizmai, padedantys nustatyti asmens tapatybę bei operatyviai įvertinti galimą grėsmę vidaus saugumui;
- sukurtos integracinės sąsajos: užtikrintas automatizuotas duomenų mainų procesas tarp MIGRIS ir ES sistemų: tokių kaip Atvykimo ir išvykimo sistema (EES), Europos kelionių informacijos ir leidimų sistema (ETIAS) bei Vizų informacinė sistema (VIS), tarp MIGRIS ir LR sistemų: nacionalinių registrų ir saugumo duomenų bazių.</t>
  </si>
  <si>
    <t>Įsigyti tansporto priemones su šiluminio matymo įranga, kurios bus naudojamos Lietuvos Respublikos ir Europos Sąjungos išorės sienų saugumą su Baltarusijos Respublika apsaugai ir agentūros FRONTEX organizuojamoms bendroms operacijoms. Projektas leis pagerinti Lietuvos Respublikos ir Europos Sąjungos išorės sienų saugumą su Baltarusijos Respublika bei užtikrinti VSAT pareigūnų kompetentingą dalyvavimą FRONTEX bendrose operacijose, užtikrinant Europos Sąjungos išorės sienų valdymą.</t>
  </si>
  <si>
    <t>Pasienio patrulio tako remonto darbai atlikti atskiruose prasčiausios būklės ruožuose. Remonto darbai apėmė dangos sutvarkymą, melioracijos, aplinkos tvarkymo, mažų inžinerinių įrenginių sutvarkymo / įrengimo ir kitus tako remonto darbus.  Suremontų pasienio patrulio tako atkarpų  bendras ilgis - 115,6 km.</t>
  </si>
  <si>
    <t>SVVP/2026/1161</t>
  </si>
  <si>
    <t>MIGRIS plėtra pagal EURODAC reikalavimus</t>
  </si>
  <si>
    <t>Užtikrinti MIGRIS atitiktį Europos Parlamento ir Tarybos reglamentui (ES) 2024/1358 dėl sistemos EURODAC, išplečiant MIGRIS funkcionalumą biometrinių duomenų rinkimo ir apdorojimo galimybėmis bei integracinių sąsajų su susijusiomis ES informacinėmis sistemomis, sudarančiomis Sąveikumo sistemą, sukūrimu.</t>
  </si>
  <si>
    <t xml:space="preserve">2025 m. rugsėjo 1 d. - 2029 m. gegužės 31 d. </t>
  </si>
  <si>
    <t>Bus sukurta ir įdiegta: MIGRIS integracinė sąsaja su EURODAC CS bei Sąveikumo sistema; MIGRIS funkcionalumas, įgalinantis biometrinių duomenų paėmimą, biometrinių ir tekstinių duomenų paruošimą biometrinei paieškai ir įtraukimui į EURODAC CS (centrinę sistemą); MIGRIS funkcionalumas, įgalinantis užsieniečių (TCN) tapatybės nustatymą ir patikrinimą, teikiant užklausas per ESP; MIGRIS funkcionalumas, įgalinantis į EURODAC CS perduotų duomenų redagavimą (CUD operacijos); užklausų teikimo ir rezultatų gavimo per ESP mechanizmas, naudojant ESP profilius.                                                                                                                                                                                                                                                                                                                                                                    Apmokyti su EURODAC sistema dirbantys atsakingų institucijų darbuotojai ir užtikrintas garantinis sukurtų funkcionalumų aptarnavimas.</t>
  </si>
  <si>
    <t>Įsigytos transporto priemonės- 2 vnt.</t>
  </si>
  <si>
    <t>2026-06-08</t>
  </si>
  <si>
    <t>UAB Veho Lietuva, UAB Echo Stamp</t>
  </si>
  <si>
    <t>SVVP/2025/1142</t>
  </si>
  <si>
    <t>SIRENE informacinės sistemos ir nacionalinių procesų plėtojimas</t>
  </si>
  <si>
    <t>523.998,98</t>
  </si>
  <si>
    <t>471.599,08</t>
  </si>
  <si>
    <t>52.399,90</t>
  </si>
  <si>
    <t>Sustiprinti Lietuvos SIRENE nacionalinio padalinio pajėgumus, modernizuojant TRVIS, sukuriant funkcionalumus ir pritaikant ją naujiems ES teisės aktų, ypač ETIAS ir SIS reglamentų, reikalavimams, atnaujinant SIRENE veiklos procesus ir  tobulinant darbuotojų kompetencijas, užtikrinant, kad jie gebėtų efektyviai naudoti SIS ir kitų ES sistemų duomenis teisėsaugos tikslams.</t>
  </si>
  <si>
    <t>TRVIS modernizavimas, sukuriant funkcionalumus, reikalingus ETIAS konsultacijų automatizavimui, standartizuotų procesų optimizavimui. SIRENE veiklos procesų peržiūrėjimas ir atnaujinimas, pritaikant juos ETIAS reglamento ir kitų ES teisės aktų reikalavimams. SIRENE padalinio ir policijos įstaigų bei kitų teisėsaugos institucijų darbuotojų mokymai.</t>
  </si>
  <si>
    <r>
      <t xml:space="preserve">2023 m. sausio 31 d. - 2026 m. </t>
    </r>
    <r>
      <rPr>
        <sz val="10"/>
        <rFont val="Times New Roman"/>
        <family val="1"/>
        <charset val="186"/>
      </rPr>
      <t xml:space="preserve">rugsėjo 30 </t>
    </r>
    <r>
      <rPr>
        <sz val="10"/>
        <color rgb="FF000000"/>
        <rFont val="Times New Roman"/>
        <family val="1"/>
        <charset val="186"/>
      </rPr>
      <t>d.</t>
    </r>
  </si>
  <si>
    <t>Nacionaliniu lygiu užbaigti dalies AIS ir ETIAS kūrimo procesus, kad galėtų sėkmingai pradėti veikti. Vieningoje  AIS/ETIAS sitemoje bus registruojami trečiųjų šalių piliečių asmeniniai ir biometriniai duomenys bei užsieniečių, kertančių Europos Sąjungos (toliau – ES) valstybių narių išorės sienas, atvykimo, išvykimo bei atsisakymo leisti jiems atvykti duomenys. Sistemų įdiegimas leis palaikyti nustatytą valstybės sienos teisinį režimą bei atitikti šalies narystės Europos Sąjungoje reikalaujamą sienų kontrolės lygį. Įrengti nacionalinį ETIAS padalinį ir sukurti infrastuktūrą, kuris nacionaliniu lygiu užtikrintų vieningos Europos kelionių informacijos ir leidimų sistemos darbą. „Valstybės sienos apsaugos tarnybos informacinės sistemos (VSATIS) modernizavimas, numatant integraciją su „Frontex“ mobiliąja programėle „Travel to Europe“,  VSATIS dviejų faktorių autentifikavimo (2FA) sprendimas“ ir „Mobiliųjų įrenginių įsigijimas (iš viso 80 komplektų)</t>
  </si>
  <si>
    <t>Įgyvendinus projektą buvo įsigyta: tarnybiniai šunys - 25 vnt., kilnojami voljerai su būdomis - 20 vnt., apsauginiai šunų dresavimo kostiumai - 6 vnt., narvai-boksai šunims - 25 vnt., visuotinės padėties nustatymo sistema (GPS) šunims - 67 vnt., tarnybinio šuns dresavimo amunicijos ir priežiūros priemonių komplektai  - 25 vnt.</t>
  </si>
  <si>
    <t xml:space="preserve">VšĮ "Draugužis", Tatjana Stefanovič, Artūr Juchno, Saulius Kazakas, Saida Juozapavičienė, Vaidotas Andrikonis, Saida Juozapavičienė, UAB "WIN sale", 4U LT, MB, UAB "Edalis", ProGear LT, UAB, UAB "Tukada", IĮ "INTERBILD", MB Kinologijos centras "Komanda", UAB "Valdo leidykla", Eglė Tamulytė Nenortienė, Virginijus Klišauskas, Galina Čepkova, Rūta Radavičienė, Saida Juozapavičienė, Eglė Tamulytė Nenortienė, UAB TELTUVA </t>
  </si>
  <si>
    <t>2026-07-03</t>
  </si>
  <si>
    <t>SVVP/2026/124</t>
  </si>
  <si>
    <t>Bepiločių orlaivių sistemų įsigijimas</t>
  </si>
  <si>
    <t xml:space="preserve"> 2026 m. balandžio 1 d. -  2028 m. rugsėjo 29 d. </t>
  </si>
  <si>
    <t xml:space="preserve">Įsigyti 82 trumpo nuotolio bepiločių orlaivių sistemas su papildoma įranga ir personalo mokymais veiksmingam neteisėtos migracijos kontrolės ES sausumos išorės sienos apsaugos ruože su Baltarusijos 
Respublika ir Rusijos Federacija gerinimui, vidaus saugumui stiprinti bei hibridinėms grėsmėms neutralizuoti, užkertant kelią tarpvalstybiniams nusikaltimams bei kitoms nusikalstamoms veikoms per valstybės sieną. 
</t>
  </si>
  <si>
    <t>Įsigytos bepiločių orlaivių sistemos - 82 vnt.</t>
  </si>
  <si>
    <t>SVVP/2026/1165</t>
  </si>
  <si>
    <t>URC pareigūnų Pabradėje išlaikymas</t>
  </si>
  <si>
    <t xml:space="preserve">Didinti migracijos srautų valdymo efektyvumą Užsieniečių registracijos centre Pabradėje (toliau – URC). Projekto įgyvendinimas apims 28 etatų išlaikymą. </t>
  </si>
  <si>
    <t>28 etatų poreikis siejamas su būtinybe sustiprinti trečiųjų šalių piliečių, neteisėtai kertančių išorės sienas, kontrolę, nustatyti visų trečiųjų šalių piliečių, kurių atžvilgiu atliekamas tikrinimas, tapatybę, taip pat atitinkamose duomenų bazėse patikrinti, ar tikrinami asmenys galėtų kelti grėsmę vidaus saugumui. Projektas prisidės prie Migracijos pakto įgyvendinimo, migracijos kontrolės ir greitesnio screening procedūrų atlikimo.</t>
  </si>
  <si>
    <t xml:space="preserve">2026 m. sausio 2 d. - 2029 m. gruodžio 31 d. </t>
  </si>
  <si>
    <t>013</t>
  </si>
  <si>
    <t>SVVP/2026/192</t>
  </si>
  <si>
    <t xml:space="preserve">Integruoto sienų valdymo sistemų veikla ir techninė priežiūra, II etapas </t>
  </si>
  <si>
    <t>Užtikrinti efektyvų, patikimą, nenutrūkstamą Integruotų sienų valdymo sistemų techninės infrastruktūros, taikomosios programinės įrangos bei licencijuotos programinės įrangos veikimą.
Projekto įgyvendinimas užtikrins  nuolatinį nacionalinių Integruotų sienų valdymo sistemų prieinamumą ne mažiau kaip 99 %, šių sistemų techninės įrangos nepertraukiamą darbą bei techninės ir programinės įrangos veikimo sutrikimų pašalinimą.
Projekto įgyvendinimą atliks 25 IRD darbuotojai, kurie vykdys Integruotų sienų valdymo sistemų techninės infrastruktūros, sisteminės ir taikomosios programinės įrangos priežiūrą (veikimo stebėseną, administravimą, sutrikimų šalinimą, saugumo reikalavimų įgyvendinimą ir pan.)</t>
  </si>
  <si>
    <t>Nacionalinių SIS, AIS, ETIAS, EURODAC, techninės, sisteminės ir taikomosios programinės įrangos nepertraukimas veikimas - 99 %; Oracle programinės įrangos priežiūros atlikimas - 16 vnt.; techninės įrangos gamintojo garantinė priežiūra - 99 %; Veeam programinės įrangos priežiūra - 24 vnt.; Integruoto sienų valdymo sistemų priežiūra - 25 asm.</t>
  </si>
  <si>
    <t>2026 birželio 1 d. - 2029  gruodžio 31 d.</t>
  </si>
  <si>
    <t>SVVP/2026/182</t>
  </si>
  <si>
    <t>Lietuva susiduria su dideliais iššūkiais prie savo išorės sienų dėl neleistino sienos kirtimo. Šengeno informacinė sistema yra didelio masto duomenų bazė, palaikanti išorės sienų kontrolę ir Šengeno susitarimo valstybių narių teisėsaugos bendradarbiavimą. Vykdant projektą bus vykdomi Lietuvos įsipareigojimai Europos Sąjungai (ES) bei įgyvendinamos Europos Komisijos rekomendacijos dėl taisomųjų veiksmų, kuriais būtų pašalinti nustatyti trūkumai ir atlikti reikalingi patobulinimai.  Šio projekto tikslas -  užtikrinti efektyvią, patikimą, nenutrūkstamą Nacionalinės Šengeno informacinės sistemos (NSIS) ir susijusių nacionalinių informacinių sistemų bei registrų funkcionalumo veikimą ir sąveiką. 
Projekto apimtyje bus įsigyjama  su  Šengeno informacine sistema susijusių sistemų ir registrų modernizavimo bei priežiūros  paslauga, kuria bus atliekami NSIS programinės įrangos atnaujinimo paslaugos</t>
  </si>
  <si>
    <t>NSIS ir susijusių nacionalinių informacinių sistemų ir registrų programinės įrangos atnaujinimas 8 funkcionalumai</t>
  </si>
  <si>
    <t>SVVP/2024/212</t>
  </si>
  <si>
    <t>N.VIS ir susijusių nacionalinių sistemų plėtojimas, II etapas</t>
  </si>
  <si>
    <t>1 IT funcionalumas</t>
  </si>
  <si>
    <t>N.SIS  plėtojimas, II etapas</t>
  </si>
  <si>
    <t>2026 m. gegužės 1 d. - 2028 m. spalio 31 d.</t>
  </si>
  <si>
    <t>Modernizuoti N.VIS ir susijusias nacionalines sistemas, kad atitiktų VIS Revised reikalavimus, užtikrintų išplėstą duomenų teikimą į C.VIS (trumpalaikės ir ilgalaikės vizos, leidimai gyventi), sudarytų sąlygas nuodugnesniems dokumentų tikrinimams ir užtikrintų sąveikumą su kitomis ES informacinėmis sistemomis. Projekto įgyvendinimo metu numatoma įgyvendinti N.VIS ir susijusių nacionalinių sistemų programinės įrangos modernizavimą ir papildomus N.VIS ir susijusių nacionalinių sistemų plėtros/modernizavimo darbus. Projekto pabaigoje bus modernizuotos N.VIS ir susijusių sistemų duomenų struktūros, bus išplėsta N.VIS teikiamų duomenų į C.VIS apimtis, veiks galimybė nuodugniau tikrinti prašymus išduoti trumpalaikes, ilgalaikes vizas ir leidimus gyventi pateikiančius asmenis, bus užtikrintas visapusiškas sąveikumas su kitomis ES didelės apimties sistemomis</t>
  </si>
  <si>
    <t>Balistinės liemenės IV lygio įsigijimas  90 vnt.; dujokaukės 90 vnt.;                                               alkūnių apsaugos  90 vnt.;                               kelių apsaugos 90 vnt.;                              taktiniai akiniai 90 vnt.;                      antiriaušiniai komplektai 60 vnt.;              žiūronai  16 vnt.;                                           SWIR diapozono naktinio matymo prietaisas 1vnt.;                                                           ausinių su PTT  mygtuku įsigijimas 60 vnt.; naktinio matymo prietaisai (monokuliarai) 90 vnt.;                                                   transportavimo krepšiai   90 vnt.;             taktiniai  krepšiai 16 vnt.; keturračiai su priekaba 4 vnt.; apsaugos priemonės 8 vnt.; apšvietimo bokštai 2 vnt.; garso perdavimo įranga 1 vnt.; bepiločio orlaivio simuliatoriai 2 vnt.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</si>
</sst>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_€_-;\-* #,##0.00\ _€_-;_-* &quot;-&quot;??\ _€_-;_-@_-"/>
    <numFmt numFmtId="165" formatCode="#,##0.00_ ;\-#,##0.00\ "/>
  </numFmts>
  <fonts count="34" x14ac:knownFonts="1">
    <font>
      <sz val="11"/>
      <color rgb="FF000000"/>
      <name val="Calibri"/>
      <family val="2"/>
      <charset val="186"/>
    </font>
    <font>
      <sz val="11"/>
      <color theme="1"/>
      <name val="Calibri"/>
      <family val="2"/>
      <charset val="186"/>
      <scheme val="minor"/>
    </font>
    <font>
      <sz val="11"/>
      <color rgb="FF000000"/>
      <name val="Times New Roman"/>
      <family val="1"/>
      <charset val="186"/>
    </font>
    <font>
      <sz val="10"/>
      <color rgb="FF000000"/>
      <name val="Times New Roman"/>
      <family val="1"/>
      <charset val="186"/>
    </font>
    <font>
      <b/>
      <sz val="11"/>
      <name val="Times New Roman"/>
      <family val="1"/>
      <charset val="186"/>
    </font>
    <font>
      <sz val="10"/>
      <color rgb="FF000000"/>
      <name val="Times New Roman"/>
      <family val="1"/>
    </font>
    <font>
      <b/>
      <sz val="10"/>
      <color rgb="FF000000"/>
      <name val="Times New Roman"/>
      <family val="1"/>
      <charset val="186"/>
    </font>
    <font>
      <sz val="10"/>
      <color theme="1"/>
      <name val="Times New Roman"/>
      <family val="1"/>
      <charset val="186"/>
    </font>
    <font>
      <sz val="10"/>
      <name val="Times New Roman"/>
      <family val="1"/>
      <charset val="186"/>
    </font>
    <font>
      <b/>
      <sz val="10"/>
      <name val="Times New Roman"/>
      <family val="1"/>
    </font>
    <font>
      <b/>
      <sz val="10"/>
      <name val="Times New Roman"/>
      <family val="1"/>
      <charset val="186"/>
    </font>
    <font>
      <b/>
      <sz val="10"/>
      <color theme="1"/>
      <name val="Times New Roman"/>
      <family val="1"/>
      <charset val="186"/>
    </font>
    <font>
      <i/>
      <sz val="10"/>
      <name val="Times New Roman"/>
      <family val="1"/>
      <charset val="186"/>
    </font>
    <font>
      <sz val="10"/>
      <color rgb="FFFF0000"/>
      <name val="Times New Roman"/>
      <family val="1"/>
      <charset val="186"/>
    </font>
    <font>
      <sz val="11"/>
      <color rgb="FFFF0000"/>
      <name val="Times New Roman"/>
      <family val="1"/>
      <charset val="186"/>
    </font>
    <font>
      <sz val="11"/>
      <name val="Times New Roman"/>
      <family val="1"/>
      <charset val="186"/>
    </font>
    <font>
      <i/>
      <sz val="11"/>
      <color rgb="FF00B050"/>
      <name val="Times New Roman"/>
      <family val="1"/>
      <charset val="186"/>
    </font>
    <font>
      <sz val="8"/>
      <name val="Calibri"/>
      <family val="2"/>
      <charset val="186"/>
    </font>
    <font>
      <sz val="10"/>
      <color rgb="FF000000"/>
      <name val="Calibri"/>
      <family val="2"/>
      <charset val="186"/>
    </font>
    <font>
      <i/>
      <sz val="10"/>
      <color rgb="FF000000"/>
      <name val="Times New Roman"/>
      <family val="1"/>
      <charset val="186"/>
    </font>
    <font>
      <sz val="11"/>
      <name val="Calibri"/>
      <family val="2"/>
      <charset val="186"/>
    </font>
    <font>
      <sz val="10"/>
      <name val="Times New Roman"/>
      <family val="1"/>
    </font>
    <font>
      <b/>
      <sz val="11"/>
      <name val="Times New Roman"/>
      <family val="1"/>
    </font>
    <font>
      <b/>
      <i/>
      <sz val="11"/>
      <name val="Times New Roman"/>
      <family val="1"/>
      <charset val="186"/>
    </font>
    <font>
      <sz val="11"/>
      <color indexed="8"/>
      <name val="Calibri"/>
      <family val="2"/>
      <charset val="186"/>
    </font>
    <font>
      <b/>
      <sz val="11"/>
      <color theme="1"/>
      <name val="Times New Roman"/>
      <family val="1"/>
      <charset val="186"/>
    </font>
    <font>
      <sz val="12"/>
      <name val="Times New Roman"/>
      <family val="1"/>
    </font>
    <font>
      <sz val="11"/>
      <color rgb="FF000000"/>
      <name val="Calibri"/>
      <family val="2"/>
      <charset val="186"/>
    </font>
    <font>
      <sz val="9"/>
      <name val="Times New Roman"/>
      <family val="1"/>
      <charset val="186"/>
    </font>
    <font>
      <sz val="11"/>
      <color rgb="FF000000"/>
      <name val="Calibri"/>
      <family val="2"/>
      <scheme val="minor"/>
    </font>
    <font>
      <sz val="10"/>
      <name val="Calibri"/>
      <family val="2"/>
      <charset val="186"/>
    </font>
    <font>
      <sz val="11"/>
      <name val="Times New Roman"/>
      <family val="1"/>
    </font>
    <font>
      <sz val="12"/>
      <color rgb="FF000000"/>
      <name val="Times New Roman"/>
      <family val="1"/>
      <charset val="186"/>
    </font>
    <font>
      <sz val="11"/>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s>
  <borders count="4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rgb="FF000000"/>
      </right>
      <top/>
      <bottom/>
      <diagonal/>
    </border>
    <border>
      <left style="thin">
        <color indexed="64"/>
      </left>
      <right style="thin">
        <color indexed="64"/>
      </right>
      <top/>
      <bottom/>
      <diagonal/>
    </border>
    <border>
      <left style="thin">
        <color rgb="FF000000"/>
      </left>
      <right/>
      <top/>
      <bottom/>
      <diagonal/>
    </border>
    <border>
      <left/>
      <right style="thin">
        <color rgb="FF000000"/>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indexed="64"/>
      </top>
      <bottom style="thin">
        <color indexed="64"/>
      </bottom>
      <diagonal/>
    </border>
    <border>
      <left/>
      <right style="thin">
        <color indexed="64"/>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rgb="FF000000"/>
      </top>
      <bottom/>
      <diagonal/>
    </border>
    <border>
      <left/>
      <right/>
      <top style="thin">
        <color rgb="FF000000"/>
      </top>
      <bottom style="thin">
        <color indexed="64"/>
      </bottom>
      <diagonal/>
    </border>
    <border>
      <left/>
      <right style="thin">
        <color rgb="FF000000"/>
      </right>
      <top style="thin">
        <color indexed="64"/>
      </top>
      <bottom/>
      <diagonal/>
    </border>
  </borders>
  <cellStyleXfs count="5">
    <xf numFmtId="0" fontId="0" fillId="0" borderId="0"/>
    <xf numFmtId="0" fontId="1" fillId="0" borderId="0"/>
    <xf numFmtId="0" fontId="24" fillId="0" borderId="0"/>
    <xf numFmtId="43" fontId="27" fillId="0" borderId="0" applyFont="0" applyFill="0" applyBorder="0" applyAlignment="0" applyProtection="0"/>
    <xf numFmtId="0" fontId="29" fillId="0" borderId="0"/>
  </cellStyleXfs>
  <cellXfs count="515">
    <xf numFmtId="0" fontId="0" fillId="0" borderId="0" xfId="0"/>
    <xf numFmtId="0" fontId="0" fillId="2" borderId="0" xfId="0" applyFill="1"/>
    <xf numFmtId="0" fontId="2" fillId="2" borderId="0" xfId="0" applyFont="1" applyFill="1"/>
    <xf numFmtId="0" fontId="6" fillId="2" borderId="5" xfId="0" applyFont="1" applyFill="1" applyBorder="1" applyAlignment="1">
      <alignment horizontal="right" vertical="center"/>
    </xf>
    <xf numFmtId="0" fontId="6" fillId="2" borderId="5" xfId="0" applyFont="1" applyFill="1" applyBorder="1" applyAlignment="1">
      <alignment horizontal="right"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5" fillId="2" borderId="8" xfId="0" applyFont="1" applyFill="1" applyBorder="1" applyAlignment="1">
      <alignment horizontal="center" vertical="top" wrapText="1"/>
    </xf>
    <xf numFmtId="0" fontId="3" fillId="2" borderId="13" xfId="0" applyFont="1" applyFill="1" applyBorder="1" applyAlignment="1">
      <alignment horizontal="center" vertical="top" wrapText="1"/>
    </xf>
    <xf numFmtId="0" fontId="10" fillId="2" borderId="0" xfId="0" applyFont="1" applyFill="1" applyAlignment="1">
      <alignment horizontal="left" vertical="top"/>
    </xf>
    <xf numFmtId="0" fontId="10" fillId="2" borderId="21" xfId="0" applyFont="1" applyFill="1" applyBorder="1" applyAlignment="1">
      <alignment horizontal="left" vertical="top"/>
    </xf>
    <xf numFmtId="0" fontId="3" fillId="2" borderId="24" xfId="0" applyFont="1" applyFill="1" applyBorder="1" applyAlignment="1">
      <alignment horizontal="center" vertical="center" wrapText="1"/>
    </xf>
    <xf numFmtId="0" fontId="3" fillId="2" borderId="24" xfId="0" applyFont="1" applyFill="1" applyBorder="1" applyAlignment="1">
      <alignment horizontal="center" vertical="center"/>
    </xf>
    <xf numFmtId="0" fontId="7" fillId="2" borderId="5" xfId="0" applyFont="1" applyFill="1" applyBorder="1" applyAlignment="1">
      <alignment horizontal="center" vertical="center"/>
    </xf>
    <xf numFmtId="0" fontId="3" fillId="3" borderId="5" xfId="0" applyFont="1" applyFill="1" applyBorder="1" applyAlignment="1">
      <alignment horizontal="center" vertical="center" wrapText="1"/>
    </xf>
    <xf numFmtId="0" fontId="15" fillId="3" borderId="5" xfId="0" applyFont="1" applyFill="1" applyBorder="1" applyAlignment="1">
      <alignment horizontal="center" vertical="top" wrapText="1"/>
    </xf>
    <xf numFmtId="0" fontId="15" fillId="3" borderId="5" xfId="0" applyFont="1" applyFill="1" applyBorder="1" applyAlignment="1">
      <alignment horizontal="center" vertical="center" wrapText="1"/>
    </xf>
    <xf numFmtId="0" fontId="10" fillId="2" borderId="3" xfId="0" applyFont="1" applyFill="1" applyBorder="1" applyAlignment="1">
      <alignment vertical="top"/>
    </xf>
    <xf numFmtId="0" fontId="3" fillId="2" borderId="5" xfId="0" applyFont="1" applyFill="1" applyBorder="1" applyAlignment="1">
      <alignment horizontal="center" vertical="top" wrapText="1"/>
    </xf>
    <xf numFmtId="0" fontId="8" fillId="2" borderId="8" xfId="0" applyFont="1" applyFill="1" applyBorder="1" applyAlignment="1">
      <alignment horizontal="center" vertical="top" wrapText="1"/>
    </xf>
    <xf numFmtId="49" fontId="8" fillId="2" borderId="8" xfId="0" applyNumberFormat="1" applyFont="1" applyFill="1" applyBorder="1" applyAlignment="1">
      <alignment horizontal="center" vertical="top" wrapText="1"/>
    </xf>
    <xf numFmtId="0" fontId="3" fillId="2" borderId="19"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8" xfId="0" applyFont="1" applyFill="1" applyBorder="1" applyAlignment="1">
      <alignment horizontal="center" vertical="center" wrapText="1"/>
    </xf>
    <xf numFmtId="49" fontId="8" fillId="2" borderId="5" xfId="0" applyNumberFormat="1" applyFont="1" applyFill="1" applyBorder="1" applyAlignment="1">
      <alignment horizontal="center" vertical="top" wrapText="1"/>
    </xf>
    <xf numFmtId="0" fontId="3" fillId="2" borderId="24" xfId="0" applyFont="1" applyFill="1" applyBorder="1"/>
    <xf numFmtId="0" fontId="3" fillId="2" borderId="5" xfId="0" applyFont="1" applyFill="1" applyBorder="1"/>
    <xf numFmtId="0" fontId="3" fillId="2" borderId="8" xfId="0" applyFont="1" applyFill="1" applyBorder="1"/>
    <xf numFmtId="0" fontId="3" fillId="2" borderId="7" xfId="0" applyFont="1" applyFill="1" applyBorder="1" applyAlignment="1">
      <alignment horizontal="center" vertical="center"/>
    </xf>
    <xf numFmtId="0" fontId="8" fillId="2" borderId="5" xfId="0" applyFont="1" applyFill="1" applyBorder="1" applyAlignment="1">
      <alignment horizontal="center" vertical="top" wrapText="1"/>
    </xf>
    <xf numFmtId="0" fontId="3" fillId="2" borderId="5" xfId="0" applyFont="1" applyFill="1" applyBorder="1" applyAlignment="1">
      <alignment horizontal="center" vertical="top"/>
    </xf>
    <xf numFmtId="0" fontId="8" fillId="2" borderId="5" xfId="0" applyFont="1" applyFill="1" applyBorder="1" applyAlignment="1">
      <alignment horizontal="center" vertical="top"/>
    </xf>
    <xf numFmtId="0" fontId="3" fillId="2" borderId="0" xfId="0" applyFont="1" applyFill="1" applyAlignment="1">
      <alignment horizontal="center" vertical="top" wrapText="1"/>
    </xf>
    <xf numFmtId="0" fontId="3" fillId="0" borderId="5" xfId="0" applyFont="1" applyBorder="1" applyAlignment="1">
      <alignment horizontal="center" vertical="top" wrapText="1"/>
    </xf>
    <xf numFmtId="49" fontId="3" fillId="0" borderId="8" xfId="0" applyNumberFormat="1" applyFont="1" applyBorder="1" applyAlignment="1">
      <alignment horizontal="center" vertical="top"/>
    </xf>
    <xf numFmtId="0" fontId="18" fillId="2" borderId="0" xfId="0" applyFont="1" applyFill="1"/>
    <xf numFmtId="0" fontId="3" fillId="0" borderId="0" xfId="0" applyFont="1" applyAlignment="1">
      <alignment horizontal="center" vertical="top" wrapText="1"/>
    </xf>
    <xf numFmtId="49" fontId="3" fillId="2" borderId="8" xfId="0" applyNumberFormat="1" applyFont="1" applyFill="1" applyBorder="1" applyAlignment="1">
      <alignment horizontal="center" vertical="top"/>
    </xf>
    <xf numFmtId="49" fontId="3" fillId="2" borderId="5" xfId="0" applyNumberFormat="1" applyFont="1" applyFill="1" applyBorder="1" applyAlignment="1">
      <alignment horizontal="center" vertical="top"/>
    </xf>
    <xf numFmtId="0" fontId="3" fillId="2" borderId="7" xfId="0" applyFont="1" applyFill="1" applyBorder="1" applyAlignment="1">
      <alignment horizontal="center" vertical="top" wrapText="1"/>
    </xf>
    <xf numFmtId="0" fontId="3" fillId="0" borderId="19" xfId="0" applyFont="1" applyBorder="1" applyAlignment="1">
      <alignment horizontal="center" vertical="top" wrapText="1"/>
    </xf>
    <xf numFmtId="49" fontId="3" fillId="0" borderId="5" xfId="0" applyNumberFormat="1" applyFont="1" applyBorder="1" applyAlignment="1">
      <alignment horizontal="center" vertical="top"/>
    </xf>
    <xf numFmtId="49" fontId="8" fillId="0" borderId="5" xfId="0" applyNumberFormat="1" applyFont="1" applyBorder="1" applyAlignment="1">
      <alignment horizontal="center" vertical="top" wrapText="1"/>
    </xf>
    <xf numFmtId="0" fontId="3" fillId="0" borderId="5" xfId="0" applyFont="1" applyBorder="1" applyAlignment="1">
      <alignment horizontal="center" vertical="center"/>
    </xf>
    <xf numFmtId="0" fontId="8" fillId="0" borderId="8" xfId="0" applyFont="1" applyBorder="1" applyAlignment="1">
      <alignment horizontal="center" vertical="top" wrapText="1"/>
    </xf>
    <xf numFmtId="0" fontId="8" fillId="0" borderId="5" xfId="0" applyFont="1" applyBorder="1" applyAlignment="1">
      <alignment horizontal="center" vertical="top"/>
    </xf>
    <xf numFmtId="0" fontId="3" fillId="0" borderId="7" xfId="0" applyFont="1" applyBorder="1" applyAlignment="1">
      <alignment horizontal="center" vertical="top" wrapText="1"/>
    </xf>
    <xf numFmtId="0" fontId="8" fillId="0" borderId="4" xfId="0" applyFont="1" applyBorder="1" applyAlignment="1">
      <alignment horizontal="center" vertical="top" wrapText="1"/>
    </xf>
    <xf numFmtId="0" fontId="0" fillId="0" borderId="0" xfId="0" applyAlignment="1">
      <alignment vertical="top"/>
    </xf>
    <xf numFmtId="0" fontId="8" fillId="0" borderId="11" xfId="0" applyFont="1" applyBorder="1" applyAlignment="1">
      <alignment horizontal="center" vertical="top" wrapText="1"/>
    </xf>
    <xf numFmtId="0" fontId="3" fillId="0" borderId="5" xfId="0" applyFont="1" applyBorder="1" applyAlignment="1">
      <alignment horizontal="center" vertical="top"/>
    </xf>
    <xf numFmtId="0" fontId="3" fillId="2" borderId="30" xfId="0" applyFont="1" applyFill="1" applyBorder="1" applyAlignment="1">
      <alignment horizontal="center" vertical="top" wrapText="1"/>
    </xf>
    <xf numFmtId="0" fontId="3" fillId="2" borderId="0" xfId="0" applyFont="1" applyFill="1"/>
    <xf numFmtId="0" fontId="3" fillId="0" borderId="0" xfId="0" applyFont="1"/>
    <xf numFmtId="49" fontId="3" fillId="0" borderId="5" xfId="0" applyNumberFormat="1" applyFont="1" applyBorder="1" applyAlignment="1">
      <alignment horizontal="center" vertical="top" wrapText="1"/>
    </xf>
    <xf numFmtId="0" fontId="3" fillId="0" borderId="9" xfId="0" applyFont="1" applyBorder="1" applyAlignment="1">
      <alignment horizontal="center" vertical="top" wrapText="1"/>
    </xf>
    <xf numFmtId="0" fontId="5" fillId="2" borderId="24" xfId="0" applyFont="1" applyFill="1" applyBorder="1" applyAlignment="1">
      <alignment horizontal="center" vertical="center" wrapText="1"/>
    </xf>
    <xf numFmtId="0" fontId="3" fillId="0" borderId="0" xfId="0" applyFont="1" applyAlignment="1">
      <alignment horizontal="center" vertical="top"/>
    </xf>
    <xf numFmtId="49" fontId="3" fillId="0" borderId="7" xfId="0" applyNumberFormat="1" applyFont="1" applyBorder="1" applyAlignment="1">
      <alignment horizontal="center" vertical="top" wrapText="1"/>
    </xf>
    <xf numFmtId="0" fontId="8" fillId="0" borderId="34" xfId="0" applyFont="1" applyBorder="1" applyAlignment="1">
      <alignment horizontal="center" vertical="top" wrapText="1"/>
    </xf>
    <xf numFmtId="0" fontId="8" fillId="0" borderId="0" xfId="0" applyFont="1" applyAlignment="1">
      <alignment horizontal="center" vertical="top" wrapText="1"/>
    </xf>
    <xf numFmtId="0" fontId="3" fillId="0" borderId="0" xfId="0" applyFont="1" applyAlignment="1">
      <alignment horizontal="left" vertical="top"/>
    </xf>
    <xf numFmtId="0" fontId="3" fillId="2" borderId="5" xfId="0" applyFont="1" applyFill="1" applyBorder="1" applyAlignment="1">
      <alignment horizontal="left" vertical="top"/>
    </xf>
    <xf numFmtId="49" fontId="3" fillId="2" borderId="5" xfId="0" applyNumberFormat="1" applyFont="1" applyFill="1" applyBorder="1" applyAlignment="1">
      <alignment horizontal="left" vertical="center"/>
    </xf>
    <xf numFmtId="0" fontId="0" fillId="0" borderId="0" xfId="0" applyAlignment="1">
      <alignment horizontal="left" vertical="top"/>
    </xf>
    <xf numFmtId="0" fontId="3" fillId="0" borderId="15" xfId="0" applyFont="1" applyBorder="1" applyAlignment="1">
      <alignment horizontal="center" vertical="top" wrapText="1"/>
    </xf>
    <xf numFmtId="0" fontId="3" fillId="2" borderId="15" xfId="0" applyFont="1" applyFill="1" applyBorder="1" applyAlignment="1">
      <alignment horizontal="center" vertical="top" wrapText="1"/>
    </xf>
    <xf numFmtId="0" fontId="4" fillId="2" borderId="0" xfId="0" applyFont="1" applyFill="1" applyAlignment="1">
      <alignment horizontal="center" vertical="center" wrapText="1"/>
    </xf>
    <xf numFmtId="0" fontId="3" fillId="2" borderId="29" xfId="0" applyFont="1" applyFill="1" applyBorder="1" applyAlignment="1">
      <alignment horizontal="center" vertical="top" wrapText="1"/>
    </xf>
    <xf numFmtId="0" fontId="3" fillId="2" borderId="22" xfId="0" applyFont="1" applyFill="1" applyBorder="1" applyAlignment="1">
      <alignment horizontal="center" vertical="top" wrapText="1"/>
    </xf>
    <xf numFmtId="0" fontId="6" fillId="2" borderId="15" xfId="0" applyFont="1" applyFill="1" applyBorder="1" applyAlignment="1">
      <alignment horizontal="right" vertical="center"/>
    </xf>
    <xf numFmtId="0" fontId="8" fillId="0" borderId="5" xfId="0" applyFont="1" applyBorder="1" applyAlignment="1">
      <alignment horizontal="center" vertical="top" wrapText="1"/>
    </xf>
    <xf numFmtId="0" fontId="3" fillId="0" borderId="15" xfId="0" applyFont="1" applyBorder="1" applyAlignment="1">
      <alignment horizontal="center" vertical="center" wrapText="1"/>
    </xf>
    <xf numFmtId="0" fontId="3" fillId="0" borderId="21" xfId="0" applyFont="1" applyBorder="1" applyAlignment="1">
      <alignment horizontal="center" vertical="top" wrapText="1"/>
    </xf>
    <xf numFmtId="0" fontId="3" fillId="0" borderId="8" xfId="0" applyFont="1" applyBorder="1" applyAlignment="1">
      <alignment horizontal="center" vertical="top" wrapText="1"/>
    </xf>
    <xf numFmtId="0" fontId="3" fillId="2" borderId="15" xfId="0" applyFont="1" applyFill="1" applyBorder="1" applyAlignment="1">
      <alignment horizontal="center" vertical="top"/>
    </xf>
    <xf numFmtId="0" fontId="21" fillId="2" borderId="8" xfId="0" applyFont="1" applyFill="1" applyBorder="1" applyAlignment="1">
      <alignment horizontal="center" vertical="top" wrapText="1"/>
    </xf>
    <xf numFmtId="49" fontId="26" fillId="2" borderId="5" xfId="1" applyNumberFormat="1" applyFont="1" applyFill="1" applyBorder="1" applyAlignment="1">
      <alignment horizontal="center" vertical="top" wrapText="1"/>
    </xf>
    <xf numFmtId="49" fontId="5" fillId="0" borderId="17" xfId="0" applyNumberFormat="1" applyFont="1" applyBorder="1" applyAlignment="1">
      <alignment horizontal="center" vertical="top" wrapText="1"/>
    </xf>
    <xf numFmtId="49" fontId="5" fillId="0" borderId="5" xfId="0" applyNumberFormat="1" applyFont="1" applyBorder="1" applyAlignment="1">
      <alignment horizontal="center" vertical="top" wrapText="1"/>
    </xf>
    <xf numFmtId="0" fontId="3" fillId="0" borderId="24" xfId="0" applyFont="1" applyBorder="1" applyAlignment="1">
      <alignment horizontal="center" vertical="center"/>
    </xf>
    <xf numFmtId="0" fontId="10" fillId="2" borderId="5" xfId="0" applyFont="1" applyFill="1" applyBorder="1" applyAlignment="1">
      <alignment horizontal="left" vertical="top"/>
    </xf>
    <xf numFmtId="0" fontId="3" fillId="0" borderId="29" xfId="0" applyFont="1" applyBorder="1" applyAlignment="1">
      <alignment horizontal="center" vertical="top" wrapText="1"/>
    </xf>
    <xf numFmtId="14" fontId="5" fillId="0" borderId="5" xfId="0" applyNumberFormat="1" applyFont="1" applyBorder="1" applyAlignment="1">
      <alignment horizontal="center" vertical="top"/>
    </xf>
    <xf numFmtId="49" fontId="3" fillId="2" borderId="7" xfId="0" applyNumberFormat="1" applyFont="1" applyFill="1" applyBorder="1" applyAlignment="1">
      <alignment horizontal="center" vertical="top"/>
    </xf>
    <xf numFmtId="0" fontId="8" fillId="3" borderId="15" xfId="0" applyFont="1" applyFill="1" applyBorder="1" applyAlignment="1">
      <alignment horizontal="center" vertical="center" wrapText="1"/>
    </xf>
    <xf numFmtId="49" fontId="8" fillId="2" borderId="15" xfId="0" applyNumberFormat="1" applyFont="1" applyFill="1" applyBorder="1" applyAlignment="1">
      <alignment horizontal="center" vertical="top" wrapText="1"/>
    </xf>
    <xf numFmtId="49" fontId="3" fillId="2" borderId="15" xfId="0" applyNumberFormat="1" applyFont="1" applyFill="1" applyBorder="1" applyAlignment="1">
      <alignment horizontal="center" vertical="top"/>
    </xf>
    <xf numFmtId="49" fontId="3" fillId="0" borderId="15" xfId="0" applyNumberFormat="1" applyFont="1" applyBorder="1" applyAlignment="1">
      <alignment horizontal="center" vertical="top"/>
    </xf>
    <xf numFmtId="49" fontId="8" fillId="0" borderId="15" xfId="0" applyNumberFormat="1" applyFont="1" applyBorder="1" applyAlignment="1">
      <alignment horizontal="center" vertical="top" wrapText="1"/>
    </xf>
    <xf numFmtId="49" fontId="3" fillId="0" borderId="20" xfId="0" applyNumberFormat="1" applyFont="1" applyBorder="1" applyAlignment="1">
      <alignment horizontal="center" vertical="top"/>
    </xf>
    <xf numFmtId="14" fontId="5" fillId="0" borderId="15" xfId="0" applyNumberFormat="1" applyFont="1" applyBorder="1" applyAlignment="1">
      <alignment horizontal="center" vertical="top"/>
    </xf>
    <xf numFmtId="0" fontId="8" fillId="3" borderId="5" xfId="0" applyFont="1" applyFill="1" applyBorder="1" applyAlignment="1">
      <alignment horizontal="center" vertical="center" wrapText="1"/>
    </xf>
    <xf numFmtId="49" fontId="3" fillId="0" borderId="17" xfId="0" applyNumberFormat="1" applyFont="1" applyBorder="1" applyAlignment="1">
      <alignment horizontal="center" vertical="top" wrapText="1"/>
    </xf>
    <xf numFmtId="49" fontId="8" fillId="0" borderId="15" xfId="0" applyNumberFormat="1" applyFont="1" applyBorder="1" applyAlignment="1">
      <alignment horizontal="center" vertical="top"/>
    </xf>
    <xf numFmtId="14" fontId="5" fillId="0" borderId="5" xfId="0" applyNumberFormat="1" applyFont="1" applyBorder="1" applyAlignment="1">
      <alignment horizontal="center" vertical="top" wrapText="1"/>
    </xf>
    <xf numFmtId="0" fontId="5" fillId="0" borderId="5" xfId="0" applyFont="1" applyBorder="1" applyAlignment="1">
      <alignment horizontal="left" vertical="top" wrapText="1"/>
    </xf>
    <xf numFmtId="0" fontId="5" fillId="0" borderId="5" xfId="0" applyFont="1" applyBorder="1" applyAlignment="1">
      <alignment vertical="top"/>
    </xf>
    <xf numFmtId="49" fontId="3" fillId="0" borderId="5" xfId="0" applyNumberFormat="1" applyFont="1" applyBorder="1" applyAlignment="1">
      <alignment horizontal="left" vertical="top" wrapText="1"/>
    </xf>
    <xf numFmtId="49" fontId="21" fillId="0" borderId="5" xfId="1" applyNumberFormat="1" applyFont="1" applyBorder="1" applyAlignment="1">
      <alignment horizontal="center" vertical="top" wrapText="1"/>
    </xf>
    <xf numFmtId="0" fontId="3" fillId="0" borderId="0" xfId="0" applyFont="1" applyAlignment="1">
      <alignment horizontal="left" vertical="top" wrapText="1"/>
    </xf>
    <xf numFmtId="0" fontId="8" fillId="0" borderId="0" xfId="0" applyFont="1" applyAlignment="1">
      <alignment horizontal="left" vertical="top" wrapText="1"/>
    </xf>
    <xf numFmtId="164" fontId="8" fillId="0" borderId="0" xfId="0" applyNumberFormat="1" applyFont="1" applyAlignment="1">
      <alignment vertical="top"/>
    </xf>
    <xf numFmtId="165" fontId="8" fillId="0" borderId="0" xfId="0" applyNumberFormat="1" applyFont="1" applyAlignment="1">
      <alignment horizontal="center" vertical="top"/>
    </xf>
    <xf numFmtId="164" fontId="8" fillId="0" borderId="0" xfId="0" applyNumberFormat="1" applyFont="1" applyAlignment="1">
      <alignment horizontal="center" vertical="top"/>
    </xf>
    <xf numFmtId="49" fontId="3" fillId="0" borderId="0" xfId="0" applyNumberFormat="1" applyFont="1" applyAlignment="1">
      <alignment horizontal="center" vertical="top" wrapText="1"/>
    </xf>
    <xf numFmtId="49" fontId="8" fillId="2" borderId="20" xfId="0" applyNumberFormat="1" applyFont="1" applyFill="1" applyBorder="1" applyAlignment="1">
      <alignment horizontal="center" vertical="top" wrapText="1"/>
    </xf>
    <xf numFmtId="0" fontId="8" fillId="0" borderId="5" xfId="0" applyFont="1" applyBorder="1" applyAlignment="1">
      <alignment horizontal="left" vertical="top" wrapText="1"/>
    </xf>
    <xf numFmtId="49" fontId="8" fillId="0" borderId="8" xfId="0" applyNumberFormat="1" applyFont="1" applyBorder="1" applyAlignment="1">
      <alignment horizontal="center" vertical="top"/>
    </xf>
    <xf numFmtId="49" fontId="8" fillId="0" borderId="5" xfId="0" applyNumberFormat="1" applyFont="1" applyBorder="1" applyAlignment="1">
      <alignment horizontal="center" vertical="top"/>
    </xf>
    <xf numFmtId="0" fontId="3" fillId="2" borderId="8" xfId="0" applyFont="1" applyFill="1" applyBorder="1" applyAlignment="1">
      <alignment horizontal="center" vertical="center"/>
    </xf>
    <xf numFmtId="49" fontId="8" fillId="2" borderId="8" xfId="0" applyNumberFormat="1" applyFont="1" applyFill="1" applyBorder="1" applyAlignment="1">
      <alignment horizontal="center" vertical="top"/>
    </xf>
    <xf numFmtId="49" fontId="8" fillId="2" borderId="5" xfId="0" applyNumberFormat="1" applyFont="1" applyFill="1" applyBorder="1" applyAlignment="1">
      <alignment horizontal="center" vertical="top"/>
    </xf>
    <xf numFmtId="0" fontId="5" fillId="0" borderId="7" xfId="0" applyFont="1" applyBorder="1" applyAlignment="1">
      <alignment horizontal="left" vertical="top" wrapText="1"/>
    </xf>
    <xf numFmtId="43" fontId="8" fillId="0" borderId="5" xfId="3" applyFont="1" applyFill="1" applyBorder="1" applyAlignment="1">
      <alignment horizontal="center" vertical="top"/>
    </xf>
    <xf numFmtId="0" fontId="32" fillId="0" borderId="0" xfId="0" applyFont="1"/>
    <xf numFmtId="0" fontId="8" fillId="2" borderId="15" xfId="0" applyFont="1" applyFill="1" applyBorder="1" applyAlignment="1">
      <alignment horizontal="center" vertical="top"/>
    </xf>
    <xf numFmtId="0" fontId="8" fillId="2" borderId="7" xfId="0" applyFont="1" applyFill="1" applyBorder="1" applyAlignment="1">
      <alignment horizontal="center" vertical="top" wrapText="1"/>
    </xf>
    <xf numFmtId="0" fontId="3" fillId="3" borderId="5" xfId="0" applyFont="1" applyFill="1" applyBorder="1" applyAlignment="1">
      <alignment horizontal="center" vertical="center"/>
    </xf>
    <xf numFmtId="0" fontId="7" fillId="2" borderId="44" xfId="0" applyFont="1" applyFill="1" applyBorder="1" applyAlignment="1">
      <alignment horizontal="center" vertical="top" wrapText="1"/>
    </xf>
    <xf numFmtId="0" fontId="3" fillId="0" borderId="17" xfId="0" applyFont="1" applyBorder="1" applyAlignment="1">
      <alignment horizontal="center" vertical="top"/>
    </xf>
    <xf numFmtId="0" fontId="8" fillId="0" borderId="19" xfId="0" applyFont="1" applyBorder="1" applyAlignment="1">
      <alignment horizontal="center" vertical="top" wrapText="1"/>
    </xf>
    <xf numFmtId="0" fontId="7" fillId="2" borderId="28" xfId="0" applyFont="1" applyFill="1" applyBorder="1" applyAlignment="1">
      <alignment horizontal="center" vertical="top" wrapText="1"/>
    </xf>
    <xf numFmtId="0" fontId="7" fillId="0" borderId="30" xfId="0" applyFont="1" applyBorder="1" applyAlignment="1">
      <alignment horizontal="center" vertical="top" wrapText="1"/>
    </xf>
    <xf numFmtId="49" fontId="3" fillId="0" borderId="7" xfId="0" applyNumberFormat="1" applyFont="1" applyBorder="1" applyAlignment="1">
      <alignment horizontal="center" vertical="top"/>
    </xf>
    <xf numFmtId="0" fontId="3" fillId="0" borderId="30" xfId="0" applyFont="1" applyBorder="1" applyAlignment="1">
      <alignment horizontal="center" vertical="top" wrapText="1"/>
    </xf>
    <xf numFmtId="0" fontId="18" fillId="0" borderId="0" xfId="0" applyFont="1"/>
    <xf numFmtId="49" fontId="3" fillId="0" borderId="15" xfId="0" applyNumberFormat="1" applyFont="1" applyBorder="1" applyAlignment="1">
      <alignment horizontal="left" vertical="top"/>
    </xf>
    <xf numFmtId="0" fontId="3" fillId="0" borderId="28" xfId="0" applyFont="1" applyBorder="1" applyAlignment="1">
      <alignment horizontal="center" vertical="top" wrapText="1"/>
    </xf>
    <xf numFmtId="0" fontId="3" fillId="0" borderId="17" xfId="0" applyFont="1" applyBorder="1" applyAlignment="1">
      <alignment horizontal="center" vertical="top" wrapText="1"/>
    </xf>
    <xf numFmtId="0" fontId="8" fillId="0" borderId="17" xfId="0" applyFont="1" applyBorder="1" applyAlignment="1">
      <alignment horizontal="center" vertical="top" wrapText="1"/>
    </xf>
    <xf numFmtId="0" fontId="8" fillId="0" borderId="7" xfId="0" applyFont="1" applyBorder="1" applyAlignment="1">
      <alignment horizontal="center" vertical="top" wrapText="1"/>
    </xf>
    <xf numFmtId="0" fontId="5" fillId="0" borderId="5" xfId="0" applyFont="1" applyBorder="1" applyAlignment="1">
      <alignment horizontal="center" vertical="top" wrapText="1"/>
    </xf>
    <xf numFmtId="0" fontId="21" fillId="0" borderId="19" xfId="0" applyFont="1" applyBorder="1" applyAlignment="1">
      <alignment horizontal="center" vertical="top"/>
    </xf>
    <xf numFmtId="0" fontId="3" fillId="0" borderId="19" xfId="0" applyFont="1" applyBorder="1" applyAlignment="1">
      <alignment horizontal="center" vertical="top"/>
    </xf>
    <xf numFmtId="0" fontId="8" fillId="0" borderId="17" xfId="0" applyFont="1" applyBorder="1" applyAlignment="1">
      <alignment horizontal="center" vertical="top"/>
    </xf>
    <xf numFmtId="0" fontId="8" fillId="0" borderId="27" xfId="0" applyFont="1" applyBorder="1" applyAlignment="1">
      <alignment horizontal="center" vertical="top"/>
    </xf>
    <xf numFmtId="0" fontId="21" fillId="0" borderId="5" xfId="0" applyFont="1" applyBorder="1" applyAlignment="1">
      <alignment horizontal="center" vertical="top"/>
    </xf>
    <xf numFmtId="49" fontId="3" fillId="0" borderId="16" xfId="0" applyNumberFormat="1" applyFont="1" applyBorder="1" applyAlignment="1">
      <alignment horizontal="center" vertical="top"/>
    </xf>
    <xf numFmtId="49" fontId="3" fillId="0" borderId="17" xfId="0" applyNumberFormat="1" applyFont="1" applyBorder="1" applyAlignment="1">
      <alignment horizontal="center" vertical="top"/>
    </xf>
    <xf numFmtId="0" fontId="3" fillId="2" borderId="24" xfId="0" applyFont="1" applyFill="1" applyBorder="1" applyAlignment="1">
      <alignment horizontal="center" vertical="top" wrapText="1"/>
    </xf>
    <xf numFmtId="49" fontId="3" fillId="0" borderId="29" xfId="0" applyNumberFormat="1" applyFont="1" applyBorder="1" applyAlignment="1">
      <alignment horizontal="center" vertical="top"/>
    </xf>
    <xf numFmtId="0" fontId="18" fillId="4" borderId="0" xfId="0" applyFont="1" applyFill="1"/>
    <xf numFmtId="0" fontId="0" fillId="4" borderId="0" xfId="0" applyFill="1"/>
    <xf numFmtId="49" fontId="3" fillId="0" borderId="5" xfId="0" applyNumberFormat="1" applyFont="1" applyBorder="1" applyAlignment="1">
      <alignment horizontal="center" vertical="top" shrinkToFit="1"/>
    </xf>
    <xf numFmtId="0" fontId="25" fillId="0" borderId="17" xfId="0" applyFont="1" applyBorder="1" applyAlignment="1">
      <alignment horizontal="left" vertical="top" wrapText="1"/>
    </xf>
    <xf numFmtId="0" fontId="3" fillId="0" borderId="24" xfId="0" applyFont="1" applyBorder="1" applyAlignment="1">
      <alignment horizontal="center" vertical="center" wrapText="1"/>
    </xf>
    <xf numFmtId="0" fontId="33" fillId="0" borderId="5" xfId="0" applyFont="1" applyBorder="1" applyAlignment="1">
      <alignment horizontal="center" vertical="top" wrapText="1"/>
    </xf>
    <xf numFmtId="49" fontId="33" fillId="0" borderId="5" xfId="0" applyNumberFormat="1" applyFont="1" applyBorder="1" applyAlignment="1">
      <alignment horizontal="center" vertical="top" wrapText="1"/>
    </xf>
    <xf numFmtId="49" fontId="33" fillId="0" borderId="16" xfId="0" applyNumberFormat="1" applyFont="1" applyBorder="1" applyAlignment="1">
      <alignment horizontal="center" vertical="top" wrapText="1"/>
    </xf>
    <xf numFmtId="0" fontId="25" fillId="0" borderId="5" xfId="0" applyFont="1" applyBorder="1" applyAlignment="1">
      <alignment horizontal="left" vertical="top" wrapText="1"/>
    </xf>
    <xf numFmtId="4" fontId="8" fillId="0" borderId="15" xfId="0" applyNumberFormat="1" applyFont="1" applyBorder="1" applyAlignment="1">
      <alignment horizontal="center" vertical="top" wrapText="1"/>
    </xf>
    <xf numFmtId="0" fontId="0" fillId="0" borderId="17" xfId="0" applyBorder="1" applyAlignment="1">
      <alignment horizontal="center" vertical="top" wrapText="1"/>
    </xf>
    <xf numFmtId="0" fontId="6" fillId="2" borderId="15"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7" fillId="0" borderId="5" xfId="0" applyFont="1" applyBorder="1" applyAlignment="1">
      <alignment horizontal="left" vertical="top" wrapText="1"/>
    </xf>
    <xf numFmtId="0" fontId="3" fillId="0" borderId="20" xfId="0" applyFont="1" applyBorder="1" applyAlignment="1">
      <alignment horizontal="center" vertical="top" wrapText="1"/>
    </xf>
    <xf numFmtId="0" fontId="3" fillId="0" borderId="21" xfId="0" applyFont="1" applyBorder="1" applyAlignment="1">
      <alignment horizontal="center" vertical="top" wrapText="1"/>
    </xf>
    <xf numFmtId="0" fontId="3" fillId="0" borderId="19" xfId="0" applyFont="1" applyBorder="1" applyAlignment="1">
      <alignment horizontal="center" vertical="top" wrapText="1"/>
    </xf>
    <xf numFmtId="165" fontId="8" fillId="0" borderId="15" xfId="0" applyNumberFormat="1" applyFont="1" applyBorder="1" applyAlignment="1">
      <alignment horizontal="center" vertical="top" wrapText="1"/>
    </xf>
    <xf numFmtId="165" fontId="8" fillId="0" borderId="20" xfId="0" applyNumberFormat="1" applyFont="1" applyBorder="1" applyAlignment="1">
      <alignment horizontal="center" vertical="top" wrapText="1"/>
    </xf>
    <xf numFmtId="165" fontId="8" fillId="0" borderId="19" xfId="0" applyNumberFormat="1" applyFont="1" applyBorder="1" applyAlignment="1">
      <alignment horizontal="center" vertical="top" wrapText="1"/>
    </xf>
    <xf numFmtId="0" fontId="7" fillId="0" borderId="20" xfId="0" applyFont="1" applyBorder="1" applyAlignment="1">
      <alignment horizontal="left" vertical="top" wrapText="1"/>
    </xf>
    <xf numFmtId="0" fontId="7" fillId="0" borderId="21" xfId="0" applyFont="1" applyBorder="1" applyAlignment="1">
      <alignment horizontal="left" vertical="top" wrapText="1"/>
    </xf>
    <xf numFmtId="0" fontId="7" fillId="0" borderId="19" xfId="0" applyFont="1" applyBorder="1" applyAlignment="1">
      <alignment horizontal="left" vertical="top" wrapText="1"/>
    </xf>
    <xf numFmtId="4" fontId="15" fillId="0" borderId="5" xfId="0" applyNumberFormat="1" applyFont="1" applyBorder="1" applyAlignment="1">
      <alignment horizontal="center" vertical="top"/>
    </xf>
    <xf numFmtId="0" fontId="7" fillId="2" borderId="5" xfId="0" applyFont="1" applyFill="1" applyBorder="1" applyAlignment="1">
      <alignment horizontal="left" vertical="top" wrapText="1"/>
    </xf>
    <xf numFmtId="0" fontId="8" fillId="0" borderId="5" xfId="0" applyFont="1" applyBorder="1" applyAlignment="1">
      <alignment horizontal="left" vertical="top" wrapText="1"/>
    </xf>
    <xf numFmtId="0" fontId="3" fillId="0" borderId="5" xfId="0" applyFont="1" applyBorder="1" applyAlignment="1">
      <alignment horizontal="left" vertical="top" wrapText="1"/>
    </xf>
    <xf numFmtId="164" fontId="8" fillId="0" borderId="5" xfId="0" applyNumberFormat="1" applyFont="1" applyBorder="1" applyAlignment="1">
      <alignment horizontal="center" vertical="top" wrapText="1"/>
    </xf>
    <xf numFmtId="0" fontId="25" fillId="0" borderId="15" xfId="0" applyFont="1" applyBorder="1" applyAlignment="1">
      <alignment horizontal="left" vertical="top" wrapText="1"/>
    </xf>
    <xf numFmtId="0" fontId="25" fillId="0" borderId="16" xfId="0" applyFont="1" applyBorder="1" applyAlignment="1">
      <alignment horizontal="left" vertical="top" wrapText="1"/>
    </xf>
    <xf numFmtId="0" fontId="25" fillId="0" borderId="17" xfId="0" applyFont="1" applyBorder="1" applyAlignment="1">
      <alignment horizontal="left" vertical="top" wrapText="1"/>
    </xf>
    <xf numFmtId="0" fontId="6" fillId="2" borderId="15" xfId="0" applyFont="1" applyFill="1" applyBorder="1" applyAlignment="1">
      <alignment horizontal="left" vertical="center"/>
    </xf>
    <xf numFmtId="0" fontId="6" fillId="2" borderId="16" xfId="0" applyFont="1" applyFill="1" applyBorder="1" applyAlignment="1">
      <alignment horizontal="left" vertical="center"/>
    </xf>
    <xf numFmtId="0" fontId="6" fillId="2" borderId="17" xfId="0" applyFont="1" applyFill="1" applyBorder="1" applyAlignment="1">
      <alignment horizontal="left" vertical="center"/>
    </xf>
    <xf numFmtId="0" fontId="3" fillId="0" borderId="5" xfId="0" applyFont="1" applyBorder="1" applyAlignment="1">
      <alignment horizontal="center" vertical="top" wrapText="1"/>
    </xf>
    <xf numFmtId="0" fontId="3" fillId="2" borderId="15" xfId="0" applyFont="1" applyFill="1" applyBorder="1" applyAlignment="1">
      <alignment horizontal="center" vertical="top" wrapText="1"/>
    </xf>
    <xf numFmtId="0" fontId="3" fillId="2" borderId="17" xfId="0" applyFont="1" applyFill="1" applyBorder="1" applyAlignment="1">
      <alignment horizontal="center" vertical="top" wrapText="1"/>
    </xf>
    <xf numFmtId="0" fontId="7" fillId="0" borderId="15" xfId="0" applyFont="1" applyBorder="1" applyAlignment="1">
      <alignment horizontal="left" vertical="top" wrapText="1"/>
    </xf>
    <xf numFmtId="0" fontId="18" fillId="0" borderId="16" xfId="0" applyFont="1" applyBorder="1" applyAlignment="1">
      <alignment horizontal="left" vertical="top" wrapText="1"/>
    </xf>
    <xf numFmtId="0" fontId="33" fillId="0" borderId="15" xfId="0" applyFont="1"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33" fillId="0" borderId="15" xfId="0" applyFont="1" applyBorder="1" applyAlignment="1">
      <alignment horizontal="center" vertical="top" wrapText="1"/>
    </xf>
    <xf numFmtId="0" fontId="0" fillId="0" borderId="16" xfId="0" applyBorder="1" applyAlignment="1">
      <alignment horizontal="center" vertical="top" wrapText="1"/>
    </xf>
    <xf numFmtId="165" fontId="8" fillId="0" borderId="5" xfId="0" applyNumberFormat="1" applyFont="1" applyBorder="1" applyAlignment="1">
      <alignment horizontal="center" vertical="top" wrapText="1"/>
    </xf>
    <xf numFmtId="0" fontId="3" fillId="0" borderId="15" xfId="0" applyFont="1" applyBorder="1" applyAlignment="1">
      <alignment horizontal="center" vertical="top" wrapText="1"/>
    </xf>
    <xf numFmtId="4" fontId="33" fillId="0" borderId="15" xfId="0" applyNumberFormat="1" applyFont="1" applyBorder="1" applyAlignment="1">
      <alignment horizontal="center" vertical="top"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19" xfId="0" applyFont="1" applyBorder="1" applyAlignment="1">
      <alignment horizontal="left" vertical="top" wrapText="1"/>
    </xf>
    <xf numFmtId="4" fontId="3" fillId="0" borderId="15" xfId="0" applyNumberFormat="1" applyFont="1" applyBorder="1" applyAlignment="1">
      <alignment horizontal="center" vertical="top"/>
    </xf>
    <xf numFmtId="4" fontId="3" fillId="0" borderId="17" xfId="0" applyNumberFormat="1" applyFont="1" applyBorder="1" applyAlignment="1">
      <alignment horizontal="center" vertical="top"/>
    </xf>
    <xf numFmtId="0" fontId="8" fillId="2" borderId="5" xfId="0" applyFont="1" applyFill="1" applyBorder="1" applyAlignment="1">
      <alignment horizontal="center" vertical="top" wrapText="1"/>
    </xf>
    <xf numFmtId="0" fontId="8" fillId="0" borderId="5" xfId="0" applyFont="1" applyBorder="1" applyAlignment="1">
      <alignment horizontal="center" vertical="top" wrapText="1"/>
    </xf>
    <xf numFmtId="164" fontId="8" fillId="0" borderId="5" xfId="0" applyNumberFormat="1" applyFont="1" applyBorder="1" applyAlignment="1">
      <alignment horizontal="center" vertical="top"/>
    </xf>
    <xf numFmtId="165" fontId="8" fillId="0" borderId="20" xfId="0" applyNumberFormat="1" applyFont="1" applyBorder="1" applyAlignment="1">
      <alignment horizontal="center" vertical="top"/>
    </xf>
    <xf numFmtId="165" fontId="8" fillId="0" borderId="19" xfId="0" applyNumberFormat="1" applyFont="1" applyBorder="1" applyAlignment="1">
      <alignment horizontal="center" vertical="top"/>
    </xf>
    <xf numFmtId="164" fontId="8" fillId="0" borderId="20" xfId="0" applyNumberFormat="1" applyFont="1" applyBorder="1" applyAlignment="1">
      <alignment horizontal="center" vertical="top"/>
    </xf>
    <xf numFmtId="164" fontId="8" fillId="0" borderId="19" xfId="0" applyNumberFormat="1" applyFont="1" applyBorder="1" applyAlignment="1">
      <alignment horizontal="center" vertical="top"/>
    </xf>
    <xf numFmtId="0" fontId="8" fillId="0" borderId="5" xfId="0" applyFont="1" applyBorder="1" applyAlignment="1">
      <alignment vertical="top" wrapText="1"/>
    </xf>
    <xf numFmtId="0" fontId="3" fillId="0" borderId="5" xfId="0" applyFont="1" applyBorder="1" applyAlignment="1">
      <alignment vertical="top" wrapText="1"/>
    </xf>
    <xf numFmtId="0" fontId="3" fillId="2" borderId="20" xfId="0" applyFont="1" applyFill="1" applyBorder="1" applyAlignment="1">
      <alignment horizontal="center" vertical="top" wrapText="1"/>
    </xf>
    <xf numFmtId="0" fontId="3" fillId="2" borderId="19" xfId="0" applyFont="1" applyFill="1" applyBorder="1" applyAlignment="1">
      <alignment horizontal="center" vertical="top" wrapText="1"/>
    </xf>
    <xf numFmtId="0" fontId="21" fillId="0" borderId="5" xfId="0" applyFont="1" applyBorder="1" applyAlignment="1">
      <alignment horizontal="center" vertical="top" wrapText="1"/>
    </xf>
    <xf numFmtId="0" fontId="10" fillId="0" borderId="5" xfId="0" applyFont="1" applyBorder="1" applyAlignment="1">
      <alignment horizontal="center" vertical="top" wrapText="1"/>
    </xf>
    <xf numFmtId="164" fontId="8" fillId="2" borderId="20" xfId="0" applyNumberFormat="1" applyFont="1" applyFill="1" applyBorder="1" applyAlignment="1">
      <alignment horizontal="center" vertical="top" wrapText="1"/>
    </xf>
    <xf numFmtId="164" fontId="8" fillId="2" borderId="19" xfId="0" applyNumberFormat="1" applyFont="1" applyFill="1" applyBorder="1" applyAlignment="1">
      <alignment horizontal="center" vertical="top" wrapText="1"/>
    </xf>
    <xf numFmtId="0" fontId="3" fillId="0" borderId="29" xfId="0" applyFont="1" applyBorder="1" applyAlignment="1">
      <alignment horizontal="center" vertical="top" wrapText="1"/>
    </xf>
    <xf numFmtId="0" fontId="3" fillId="0" borderId="28" xfId="0" applyFont="1" applyBorder="1" applyAlignment="1">
      <alignment horizontal="center" vertical="top" wrapText="1"/>
    </xf>
    <xf numFmtId="0" fontId="3" fillId="0" borderId="29" xfId="0" applyFont="1" applyBorder="1" applyAlignment="1">
      <alignment horizontal="left" vertical="top" wrapText="1"/>
    </xf>
    <xf numFmtId="0" fontId="3" fillId="0" borderId="30" xfId="0" applyFont="1" applyBorder="1" applyAlignment="1">
      <alignment horizontal="left" vertical="top" wrapText="1"/>
    </xf>
    <xf numFmtId="0" fontId="3" fillId="0" borderId="28" xfId="0" applyFont="1" applyBorder="1" applyAlignment="1">
      <alignment horizontal="left" vertical="top" wrapText="1"/>
    </xf>
    <xf numFmtId="0" fontId="3" fillId="0" borderId="15" xfId="0" applyFont="1" applyBorder="1" applyAlignment="1">
      <alignment horizontal="left" vertical="top" wrapText="1"/>
    </xf>
    <xf numFmtId="0" fontId="3" fillId="0" borderId="17" xfId="0" applyFont="1" applyBorder="1" applyAlignment="1">
      <alignment horizontal="left" vertical="top" wrapText="1"/>
    </xf>
    <xf numFmtId="0" fontId="10" fillId="2" borderId="29" xfId="0" applyFont="1" applyFill="1" applyBorder="1" applyAlignment="1">
      <alignment horizontal="left" vertical="top" wrapText="1"/>
    </xf>
    <xf numFmtId="0" fontId="10" fillId="2" borderId="30" xfId="0" applyFont="1" applyFill="1" applyBorder="1" applyAlignment="1">
      <alignment horizontal="left" vertical="top" wrapText="1"/>
    </xf>
    <xf numFmtId="0" fontId="10" fillId="2" borderId="28" xfId="0" applyFont="1" applyFill="1" applyBorder="1" applyAlignment="1">
      <alignment horizontal="left" vertical="top" wrapText="1"/>
    </xf>
    <xf numFmtId="0" fontId="8" fillId="0" borderId="15" xfId="0" applyFont="1" applyBorder="1" applyAlignment="1">
      <alignment horizontal="left" vertical="top" wrapText="1"/>
    </xf>
    <xf numFmtId="2" fontId="8" fillId="0" borderId="2" xfId="0" applyNumberFormat="1" applyFont="1" applyBorder="1" applyAlignment="1">
      <alignment horizontal="center" vertical="top" wrapText="1"/>
    </xf>
    <xf numFmtId="0" fontId="0" fillId="0" borderId="4" xfId="0" applyBorder="1" applyAlignment="1">
      <alignment horizontal="center" vertical="top" wrapText="1"/>
    </xf>
    <xf numFmtId="4" fontId="3" fillId="0" borderId="32" xfId="0" applyNumberFormat="1" applyFont="1" applyBorder="1" applyAlignment="1">
      <alignment horizontal="center" vertical="top"/>
    </xf>
    <xf numFmtId="0" fontId="3" fillId="0" borderId="16" xfId="0" applyFont="1" applyBorder="1" applyAlignment="1">
      <alignment horizontal="center" vertical="top"/>
    </xf>
    <xf numFmtId="0" fontId="3" fillId="2" borderId="5" xfId="0" applyFont="1" applyFill="1" applyBorder="1" applyAlignment="1">
      <alignment horizontal="center" vertical="top" wrapText="1"/>
    </xf>
    <xf numFmtId="0" fontId="3" fillId="0" borderId="17" xfId="0" applyFont="1" applyBorder="1" applyAlignment="1">
      <alignment horizontal="center" vertical="top" wrapText="1"/>
    </xf>
    <xf numFmtId="2" fontId="8" fillId="2" borderId="10" xfId="0" applyNumberFormat="1" applyFont="1" applyFill="1" applyBorder="1" applyAlignment="1">
      <alignment horizontal="center" vertical="top" wrapText="1"/>
    </xf>
    <xf numFmtId="2" fontId="8" fillId="2" borderId="11" xfId="0" applyNumberFormat="1" applyFont="1" applyFill="1" applyBorder="1" applyAlignment="1">
      <alignment horizontal="center" vertical="top" wrapText="1"/>
    </xf>
    <xf numFmtId="4" fontId="8" fillId="2" borderId="7" xfId="0" applyNumberFormat="1" applyFont="1" applyFill="1" applyBorder="1" applyAlignment="1">
      <alignment horizontal="center" vertical="top" wrapText="1"/>
    </xf>
    <xf numFmtId="0" fontId="0" fillId="0" borderId="29" xfId="0" applyBorder="1" applyAlignment="1">
      <alignment horizontal="center" vertical="top" wrapText="1"/>
    </xf>
    <xf numFmtId="0" fontId="22" fillId="2" borderId="15" xfId="0" applyFont="1" applyFill="1" applyBorder="1" applyAlignment="1">
      <alignment horizontal="left" vertical="top" wrapText="1"/>
    </xf>
    <xf numFmtId="0" fontId="22" fillId="2" borderId="16" xfId="0" applyFont="1" applyFill="1" applyBorder="1" applyAlignment="1">
      <alignment horizontal="left" vertical="top" wrapText="1"/>
    </xf>
    <xf numFmtId="0" fontId="22" fillId="2" borderId="17" xfId="0" applyFont="1" applyFill="1" applyBorder="1" applyAlignment="1">
      <alignment horizontal="left" vertical="top" wrapText="1"/>
    </xf>
    <xf numFmtId="164" fontId="31" fillId="0" borderId="15" xfId="0" applyNumberFormat="1" applyFont="1" applyBorder="1" applyAlignment="1">
      <alignment horizontal="center" vertical="top"/>
    </xf>
    <xf numFmtId="164" fontId="31" fillId="0" borderId="17" xfId="0" applyNumberFormat="1" applyFont="1" applyBorder="1" applyAlignment="1">
      <alignment horizontal="center" vertical="top"/>
    </xf>
    <xf numFmtId="0" fontId="3" fillId="2" borderId="20" xfId="0" applyFont="1" applyFill="1" applyBorder="1" applyAlignment="1">
      <alignment horizontal="left" vertical="top" wrapText="1"/>
    </xf>
    <xf numFmtId="0" fontId="3" fillId="2" borderId="21" xfId="0" applyFont="1" applyFill="1" applyBorder="1" applyAlignment="1">
      <alignment horizontal="left" vertical="top" wrapText="1"/>
    </xf>
    <xf numFmtId="0" fontId="3" fillId="2" borderId="19" xfId="0" applyFont="1" applyFill="1" applyBorder="1" applyAlignment="1">
      <alignment horizontal="left" vertical="top" wrapText="1"/>
    </xf>
    <xf numFmtId="4" fontId="3" fillId="0" borderId="20" xfId="0" applyNumberFormat="1" applyFont="1" applyBorder="1" applyAlignment="1">
      <alignment horizontal="center" vertical="top"/>
    </xf>
    <xf numFmtId="4" fontId="3" fillId="0" borderId="19" xfId="0" applyNumberFormat="1" applyFont="1" applyBorder="1" applyAlignment="1">
      <alignment horizontal="center" vertical="top"/>
    </xf>
    <xf numFmtId="164" fontId="8" fillId="0" borderId="15" xfId="0" applyNumberFormat="1" applyFont="1" applyBorder="1" applyAlignment="1">
      <alignment vertical="top"/>
    </xf>
    <xf numFmtId="0" fontId="0" fillId="0" borderId="17" xfId="0" applyBorder="1" applyAlignment="1">
      <alignment vertical="top"/>
    </xf>
    <xf numFmtId="165" fontId="8" fillId="0" borderId="15" xfId="0" applyNumberFormat="1" applyFont="1" applyBorder="1" applyAlignment="1">
      <alignment horizontal="center" vertical="top"/>
    </xf>
    <xf numFmtId="0" fontId="0" fillId="0" borderId="17" xfId="0" applyBorder="1" applyAlignment="1">
      <alignment horizontal="center" vertical="top"/>
    </xf>
    <xf numFmtId="4" fontId="8" fillId="2" borderId="15" xfId="0" applyNumberFormat="1" applyFont="1" applyFill="1" applyBorder="1" applyAlignment="1">
      <alignment horizontal="center" vertical="top" wrapText="1"/>
    </xf>
    <xf numFmtId="4" fontId="8" fillId="2" borderId="17" xfId="0" applyNumberFormat="1" applyFont="1" applyFill="1" applyBorder="1" applyAlignment="1">
      <alignment horizontal="center" vertical="top" wrapText="1"/>
    </xf>
    <xf numFmtId="4" fontId="8" fillId="2" borderId="40" xfId="0" applyNumberFormat="1" applyFont="1" applyFill="1" applyBorder="1" applyAlignment="1">
      <alignment horizontal="center" vertical="top" wrapText="1"/>
    </xf>
    <xf numFmtId="4" fontId="8" fillId="2" borderId="41" xfId="0" applyNumberFormat="1" applyFont="1" applyFill="1" applyBorder="1" applyAlignment="1">
      <alignment horizontal="center" vertical="top" wrapText="1"/>
    </xf>
    <xf numFmtId="0" fontId="3" fillId="0" borderId="16" xfId="0" applyFont="1" applyBorder="1" applyAlignment="1">
      <alignment horizontal="left" vertical="top" wrapText="1"/>
    </xf>
    <xf numFmtId="0" fontId="3" fillId="2" borderId="15"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17" xfId="0" applyFont="1" applyFill="1" applyBorder="1" applyAlignment="1">
      <alignment horizontal="left" vertical="top" wrapText="1"/>
    </xf>
    <xf numFmtId="0" fontId="0" fillId="0" borderId="26" xfId="0" applyBorder="1" applyAlignment="1">
      <alignment horizontal="center" vertical="top" wrapText="1"/>
    </xf>
    <xf numFmtId="0" fontId="3" fillId="2" borderId="29" xfId="0" applyFont="1" applyFill="1" applyBorder="1" applyAlignment="1">
      <alignment horizontal="center" vertical="top" wrapText="1"/>
    </xf>
    <xf numFmtId="0" fontId="3" fillId="2" borderId="28" xfId="0" applyFont="1" applyFill="1" applyBorder="1" applyAlignment="1">
      <alignment horizontal="center" vertical="top" wrapText="1"/>
    </xf>
    <xf numFmtId="0" fontId="8" fillId="2" borderId="15" xfId="0" applyFont="1" applyFill="1" applyBorder="1" applyAlignment="1">
      <alignment horizontal="left" vertical="top" wrapText="1"/>
    </xf>
    <xf numFmtId="0" fontId="8" fillId="2" borderId="16" xfId="0" applyFont="1" applyFill="1" applyBorder="1" applyAlignment="1">
      <alignment horizontal="left" vertical="top" wrapText="1"/>
    </xf>
    <xf numFmtId="0" fontId="8" fillId="2" borderId="26" xfId="0" applyFont="1" applyFill="1" applyBorder="1" applyAlignment="1">
      <alignment horizontal="left" vertical="top" wrapText="1"/>
    </xf>
    <xf numFmtId="0" fontId="8" fillId="2" borderId="15" xfId="0" applyFont="1" applyFill="1" applyBorder="1" applyAlignment="1">
      <alignment horizontal="center" vertical="top" wrapText="1"/>
    </xf>
    <xf numFmtId="0" fontId="8" fillId="2" borderId="16" xfId="0" applyFont="1" applyFill="1" applyBorder="1" applyAlignment="1">
      <alignment horizontal="center" vertical="top" wrapText="1"/>
    </xf>
    <xf numFmtId="0" fontId="8" fillId="2" borderId="17" xfId="0" applyFont="1" applyFill="1" applyBorder="1" applyAlignment="1">
      <alignment horizontal="center" vertical="top" wrapText="1"/>
    </xf>
    <xf numFmtId="0" fontId="8" fillId="0" borderId="17" xfId="0" applyFont="1" applyBorder="1" applyAlignment="1">
      <alignment horizontal="left" vertical="top" wrapText="1"/>
    </xf>
    <xf numFmtId="0" fontId="8" fillId="2" borderId="17" xfId="0" applyFont="1" applyFill="1" applyBorder="1" applyAlignment="1">
      <alignment horizontal="left" vertical="top" wrapText="1"/>
    </xf>
    <xf numFmtId="4" fontId="8" fillId="0" borderId="17" xfId="0" applyNumberFormat="1" applyFont="1" applyBorder="1" applyAlignment="1">
      <alignment horizontal="center" vertical="top" wrapText="1"/>
    </xf>
    <xf numFmtId="4" fontId="8" fillId="0" borderId="5" xfId="0" applyNumberFormat="1" applyFont="1" applyBorder="1" applyAlignment="1">
      <alignment horizontal="center" vertical="top" wrapText="1"/>
    </xf>
    <xf numFmtId="0" fontId="3" fillId="0" borderId="5" xfId="0" applyFont="1" applyBorder="1" applyAlignment="1">
      <alignment vertical="top"/>
    </xf>
    <xf numFmtId="0" fontId="3" fillId="0" borderId="16" xfId="0" applyFont="1" applyBorder="1" applyAlignment="1">
      <alignment horizontal="center" vertical="top" wrapText="1"/>
    </xf>
    <xf numFmtId="0" fontId="7" fillId="2" borderId="15" xfId="0" applyFont="1" applyFill="1" applyBorder="1" applyAlignment="1">
      <alignment horizontal="left" vertical="top" wrapText="1"/>
    </xf>
    <xf numFmtId="0" fontId="0" fillId="2" borderId="16" xfId="0" applyFill="1" applyBorder="1" applyAlignment="1">
      <alignment horizontal="left" vertical="top" wrapText="1"/>
    </xf>
    <xf numFmtId="0" fontId="0" fillId="2" borderId="17" xfId="0" applyFill="1" applyBorder="1" applyAlignment="1">
      <alignment horizontal="left" vertical="top" wrapText="1"/>
    </xf>
    <xf numFmtId="0" fontId="15" fillId="3" borderId="5" xfId="0" applyFont="1" applyFill="1" applyBorder="1" applyAlignment="1">
      <alignment horizontal="center" vertical="top" wrapText="1"/>
    </xf>
    <xf numFmtId="0" fontId="8" fillId="0" borderId="16" xfId="0" applyFont="1" applyBorder="1" applyAlignment="1">
      <alignment horizontal="left" vertical="top" wrapText="1"/>
    </xf>
    <xf numFmtId="0" fontId="28" fillId="0" borderId="15" xfId="0" applyFont="1" applyBorder="1" applyAlignment="1">
      <alignment horizontal="center" vertical="top" wrapText="1"/>
    </xf>
    <xf numFmtId="0" fontId="28" fillId="0" borderId="16" xfId="0" applyFont="1" applyBorder="1" applyAlignment="1">
      <alignment horizontal="center" vertical="top" wrapText="1"/>
    </xf>
    <xf numFmtId="0" fontId="28" fillId="0" borderId="17" xfId="0" applyFont="1" applyBorder="1" applyAlignment="1">
      <alignment horizontal="center" vertical="top" wrapText="1"/>
    </xf>
    <xf numFmtId="4" fontId="8" fillId="0" borderId="20" xfId="0" applyNumberFormat="1" applyFont="1" applyBorder="1" applyAlignment="1">
      <alignment horizontal="center" vertical="top" wrapText="1"/>
    </xf>
    <xf numFmtId="4" fontId="8" fillId="0" borderId="19" xfId="0" applyNumberFormat="1" applyFont="1" applyBorder="1" applyAlignment="1">
      <alignment horizontal="center" vertical="top" wrapText="1"/>
    </xf>
    <xf numFmtId="0" fontId="14" fillId="3" borderId="5" xfId="0" applyFont="1" applyFill="1" applyBorder="1" applyAlignment="1">
      <alignment horizontal="center" vertical="top" wrapText="1"/>
    </xf>
    <xf numFmtId="0" fontId="8" fillId="2" borderId="20" xfId="0" applyFont="1" applyFill="1" applyBorder="1" applyAlignment="1">
      <alignment horizontal="center" vertical="top" wrapText="1"/>
    </xf>
    <xf numFmtId="0" fontId="8" fillId="2" borderId="19" xfId="0" applyFont="1" applyFill="1" applyBorder="1" applyAlignment="1">
      <alignment horizontal="center" vertical="top" wrapText="1"/>
    </xf>
    <xf numFmtId="0" fontId="3" fillId="2" borderId="16" xfId="0" applyFont="1" applyFill="1" applyBorder="1" applyAlignment="1">
      <alignment horizontal="center" vertical="top" wrapText="1"/>
    </xf>
    <xf numFmtId="0" fontId="15" fillId="3" borderId="15" xfId="0" applyFont="1" applyFill="1" applyBorder="1" applyAlignment="1">
      <alignment horizontal="center" vertical="top" wrapText="1"/>
    </xf>
    <xf numFmtId="4" fontId="8" fillId="2" borderId="32" xfId="0" applyNumberFormat="1" applyFont="1" applyFill="1" applyBorder="1" applyAlignment="1">
      <alignment horizontal="center" vertical="top" wrapText="1"/>
    </xf>
    <xf numFmtId="4" fontId="8" fillId="2" borderId="26" xfId="0" applyNumberFormat="1" applyFont="1" applyFill="1" applyBorder="1" applyAlignment="1">
      <alignment horizontal="center" vertical="top" wrapText="1"/>
    </xf>
    <xf numFmtId="0" fontId="3" fillId="0" borderId="7" xfId="0" applyFont="1" applyBorder="1" applyAlignment="1">
      <alignment horizontal="center" vertical="top" wrapText="1"/>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8" fillId="0" borderId="19" xfId="0" applyFont="1" applyBorder="1" applyAlignment="1">
      <alignment horizontal="left" vertical="top" wrapText="1"/>
    </xf>
    <xf numFmtId="0" fontId="3" fillId="2" borderId="8" xfId="0" applyFont="1" applyFill="1" applyBorder="1" applyAlignment="1">
      <alignment horizontal="left" vertical="top" wrapText="1"/>
    </xf>
    <xf numFmtId="0" fontId="8" fillId="0" borderId="15" xfId="0" applyFont="1" applyBorder="1" applyAlignment="1">
      <alignment horizontal="center" vertical="top" wrapText="1"/>
    </xf>
    <xf numFmtId="0" fontId="8" fillId="0" borderId="16" xfId="0" applyFont="1" applyBorder="1" applyAlignment="1">
      <alignment horizontal="center" vertical="top" wrapText="1"/>
    </xf>
    <xf numFmtId="0" fontId="8" fillId="0" borderId="17" xfId="0" applyFont="1" applyBorder="1" applyAlignment="1">
      <alignment horizontal="center" vertical="top" wrapText="1"/>
    </xf>
    <xf numFmtId="0" fontId="8" fillId="2" borderId="20" xfId="0" applyFont="1" applyFill="1" applyBorder="1" applyAlignment="1">
      <alignment horizontal="left" vertical="top" wrapText="1"/>
    </xf>
    <xf numFmtId="0" fontId="8" fillId="2" borderId="21" xfId="0" applyFont="1" applyFill="1" applyBorder="1" applyAlignment="1">
      <alignment horizontal="left" vertical="top" wrapText="1"/>
    </xf>
    <xf numFmtId="0" fontId="8" fillId="2" borderId="19" xfId="0" applyFont="1" applyFill="1" applyBorder="1" applyAlignment="1">
      <alignment horizontal="left" vertical="top" wrapText="1"/>
    </xf>
    <xf numFmtId="0" fontId="8" fillId="2" borderId="5" xfId="0" applyFont="1" applyFill="1" applyBorder="1" applyAlignment="1">
      <alignment horizontal="left" vertical="top" wrapText="1"/>
    </xf>
    <xf numFmtId="4" fontId="8" fillId="0" borderId="7" xfId="0" applyNumberFormat="1" applyFont="1" applyBorder="1" applyAlignment="1">
      <alignment horizontal="center" vertical="top" wrapText="1"/>
    </xf>
    <xf numFmtId="0" fontId="3" fillId="0" borderId="7" xfId="0" applyFont="1" applyBorder="1" applyAlignment="1">
      <alignment horizontal="left" vertical="top" wrapText="1"/>
    </xf>
    <xf numFmtId="4" fontId="8" fillId="2" borderId="16" xfId="0" applyNumberFormat="1" applyFont="1" applyFill="1" applyBorder="1" applyAlignment="1">
      <alignment horizontal="center" vertical="top" wrapText="1"/>
    </xf>
    <xf numFmtId="0" fontId="8" fillId="0" borderId="7" xfId="0" applyFont="1" applyBorder="1" applyAlignment="1">
      <alignment horizontal="left" vertical="top" wrapText="1"/>
    </xf>
    <xf numFmtId="14" fontId="8" fillId="0" borderId="15" xfId="0" applyNumberFormat="1" applyFont="1" applyBorder="1" applyAlignment="1">
      <alignment horizontal="center" vertical="top" wrapText="1"/>
    </xf>
    <xf numFmtId="0" fontId="10" fillId="2" borderId="15"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8" fillId="2" borderId="7"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10" fillId="2" borderId="17" xfId="0" applyFont="1" applyFill="1" applyBorder="1" applyAlignment="1">
      <alignment horizontal="left" vertical="top" wrapText="1"/>
    </xf>
    <xf numFmtId="0" fontId="13" fillId="3" borderId="5" xfId="0" applyFont="1" applyFill="1" applyBorder="1" applyAlignment="1">
      <alignment horizontal="center" vertical="top" wrapText="1"/>
    </xf>
    <xf numFmtId="0" fontId="8" fillId="3" borderId="5" xfId="0" applyFont="1" applyFill="1" applyBorder="1" applyAlignment="1">
      <alignment horizontal="center" vertical="center" wrapText="1"/>
    </xf>
    <xf numFmtId="0" fontId="3" fillId="3" borderId="5" xfId="0" applyFont="1" applyFill="1" applyBorder="1" applyAlignment="1">
      <alignment horizontal="center" vertical="top" wrapText="1"/>
    </xf>
    <xf numFmtId="0" fontId="2" fillId="3" borderId="5" xfId="0" applyFont="1" applyFill="1" applyBorder="1" applyAlignment="1">
      <alignment horizontal="center" vertical="top" wrapText="1"/>
    </xf>
    <xf numFmtId="0" fontId="3" fillId="0" borderId="7" xfId="0" applyFont="1" applyBorder="1" applyAlignment="1">
      <alignment vertical="top" wrapText="1"/>
    </xf>
    <xf numFmtId="0" fontId="15" fillId="3"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8" fillId="0" borderId="15" xfId="0" applyFont="1" applyBorder="1" applyAlignment="1">
      <alignment horizontal="left" vertical="top" wrapText="1" shrinkToFit="1"/>
    </xf>
    <xf numFmtId="0" fontId="0" fillId="0" borderId="16" xfId="0" applyBorder="1" applyAlignment="1">
      <alignment horizontal="left" vertical="top" wrapText="1" shrinkToFit="1"/>
    </xf>
    <xf numFmtId="0" fontId="0" fillId="0" borderId="17" xfId="0" applyBorder="1" applyAlignment="1">
      <alignment horizontal="left" vertical="top" wrapText="1" shrinkToFit="1"/>
    </xf>
    <xf numFmtId="0" fontId="8" fillId="0" borderId="20" xfId="0" applyFont="1" applyBorder="1" applyAlignment="1">
      <alignment horizontal="center" vertical="top" wrapText="1"/>
    </xf>
    <xf numFmtId="0" fontId="8" fillId="0" borderId="21" xfId="0" applyFont="1" applyBorder="1" applyAlignment="1">
      <alignment horizontal="center" vertical="top" wrapText="1"/>
    </xf>
    <xf numFmtId="0" fontId="8" fillId="0" borderId="19" xfId="0" applyFont="1" applyBorder="1" applyAlignment="1">
      <alignment horizontal="center" vertical="top" wrapText="1"/>
    </xf>
    <xf numFmtId="0" fontId="8" fillId="2" borderId="21" xfId="0" applyFont="1" applyFill="1" applyBorder="1" applyAlignment="1">
      <alignment horizontal="center" vertical="top" wrapText="1"/>
    </xf>
    <xf numFmtId="164" fontId="8" fillId="0" borderId="7" xfId="0" applyNumberFormat="1" applyFont="1" applyBorder="1" applyAlignment="1">
      <alignment horizontal="center" vertical="top" wrapText="1"/>
    </xf>
    <xf numFmtId="0" fontId="0" fillId="0" borderId="7" xfId="0" applyBorder="1" applyAlignment="1">
      <alignment horizontal="center" vertical="top" wrapText="1"/>
    </xf>
    <xf numFmtId="0" fontId="8" fillId="0" borderId="6" xfId="0" applyFont="1" applyBorder="1" applyAlignment="1">
      <alignment horizontal="left" vertical="top" wrapText="1"/>
    </xf>
    <xf numFmtId="164" fontId="8" fillId="0" borderId="10" xfId="0" applyNumberFormat="1" applyFont="1" applyBorder="1" applyAlignment="1">
      <alignment horizontal="center" vertical="top"/>
    </xf>
    <xf numFmtId="164" fontId="8" fillId="0" borderId="11" xfId="0" applyNumberFormat="1" applyFont="1" applyBorder="1" applyAlignment="1">
      <alignment horizontal="center" vertical="top"/>
    </xf>
    <xf numFmtId="4" fontId="3" fillId="2" borderId="15" xfId="0" applyNumberFormat="1" applyFont="1" applyFill="1" applyBorder="1" applyAlignment="1">
      <alignment horizontal="center" vertical="top"/>
    </xf>
    <xf numFmtId="4" fontId="3" fillId="2" borderId="17" xfId="0" applyNumberFormat="1" applyFont="1" applyFill="1" applyBorder="1" applyAlignment="1">
      <alignment horizontal="center" vertical="top"/>
    </xf>
    <xf numFmtId="0" fontId="4" fillId="2" borderId="0" xfId="0" applyFont="1" applyFill="1" applyAlignment="1">
      <alignment horizontal="center" vertical="center" wrapText="1"/>
    </xf>
    <xf numFmtId="0" fontId="0" fillId="0" borderId="5" xfId="0" applyBorder="1" applyAlignment="1">
      <alignment horizontal="center" vertical="top" wrapText="1"/>
    </xf>
    <xf numFmtId="4" fontId="5" fillId="0" borderId="5" xfId="0" applyNumberFormat="1" applyFont="1" applyBorder="1" applyAlignment="1">
      <alignment horizontal="center" vertical="top"/>
    </xf>
    <xf numFmtId="4" fontId="5" fillId="0" borderId="5" xfId="0" applyNumberFormat="1" applyFont="1" applyBorder="1" applyAlignment="1">
      <alignment horizontal="center" vertical="top" wrapText="1"/>
    </xf>
    <xf numFmtId="0" fontId="5" fillId="2" borderId="7" xfId="0" applyFont="1" applyFill="1" applyBorder="1" applyAlignment="1">
      <alignment horizontal="center" vertical="top" wrapText="1"/>
    </xf>
    <xf numFmtId="0" fontId="5" fillId="2" borderId="24" xfId="0" applyFont="1" applyFill="1" applyBorder="1" applyAlignment="1">
      <alignment horizontal="center" vertical="top" wrapText="1"/>
    </xf>
    <xf numFmtId="0" fontId="5" fillId="2" borderId="8" xfId="0" applyFont="1" applyFill="1" applyBorder="1" applyAlignment="1">
      <alignment horizontal="center" vertical="top" wrapText="1"/>
    </xf>
    <xf numFmtId="0" fontId="3" fillId="2" borderId="0" xfId="0" applyFont="1" applyFill="1" applyAlignment="1">
      <alignment horizontal="left" vertical="top" shrinkToFit="1"/>
    </xf>
    <xf numFmtId="0" fontId="8" fillId="0" borderId="1" xfId="0" applyFont="1" applyBorder="1" applyAlignment="1">
      <alignment horizontal="left" vertical="top" wrapText="1"/>
    </xf>
    <xf numFmtId="164" fontId="8" fillId="0" borderId="2" xfId="0" applyNumberFormat="1" applyFont="1" applyBorder="1" applyAlignment="1">
      <alignment horizontal="center" vertical="top"/>
    </xf>
    <xf numFmtId="164" fontId="8" fillId="0" borderId="4" xfId="0" applyNumberFormat="1" applyFont="1" applyBorder="1" applyAlignment="1">
      <alignment horizontal="center" vertical="top"/>
    </xf>
    <xf numFmtId="165" fontId="8" fillId="0" borderId="2" xfId="0" applyNumberFormat="1" applyFont="1" applyBorder="1" applyAlignment="1">
      <alignment horizontal="center" vertical="top"/>
    </xf>
    <xf numFmtId="165" fontId="8" fillId="0" borderId="4" xfId="0" applyNumberFormat="1" applyFont="1" applyBorder="1" applyAlignment="1">
      <alignment horizontal="center" vertical="top"/>
    </xf>
    <xf numFmtId="164" fontId="8" fillId="0" borderId="18" xfId="0" applyNumberFormat="1" applyFont="1" applyBorder="1" applyAlignment="1">
      <alignment horizontal="center" vertical="top"/>
    </xf>
    <xf numFmtId="0" fontId="8" fillId="0" borderId="35" xfId="0" applyFont="1" applyBorder="1" applyAlignment="1">
      <alignment horizontal="left" vertical="top" wrapText="1"/>
    </xf>
    <xf numFmtId="164" fontId="8" fillId="0" borderId="32" xfId="0" applyNumberFormat="1" applyFont="1" applyBorder="1" applyAlignment="1">
      <alignment vertical="top"/>
    </xf>
    <xf numFmtId="164" fontId="8" fillId="0" borderId="26" xfId="0" applyNumberFormat="1" applyFont="1" applyBorder="1" applyAlignment="1">
      <alignment vertical="top"/>
    </xf>
    <xf numFmtId="165" fontId="8" fillId="0" borderId="32" xfId="0" applyNumberFormat="1" applyFont="1" applyBorder="1" applyAlignment="1">
      <alignment horizontal="center" vertical="top"/>
    </xf>
    <xf numFmtId="165" fontId="8" fillId="0" borderId="26" xfId="0" applyNumberFormat="1" applyFont="1" applyBorder="1" applyAlignment="1">
      <alignment horizontal="center" vertical="top"/>
    </xf>
    <xf numFmtId="4" fontId="21" fillId="0" borderId="42" xfId="0" applyNumberFormat="1" applyFont="1" applyBorder="1" applyAlignment="1">
      <alignment horizontal="center" vertical="top"/>
    </xf>
    <xf numFmtId="4" fontId="21" fillId="0" borderId="33" xfId="0" applyNumberFormat="1" applyFont="1" applyBorder="1" applyAlignment="1">
      <alignment horizontal="center" vertical="top"/>
    </xf>
    <xf numFmtId="165" fontId="8" fillId="0" borderId="7" xfId="0" applyNumberFormat="1" applyFont="1" applyBorder="1" applyAlignment="1">
      <alignment horizontal="center" vertical="top"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7" fillId="2" borderId="20" xfId="0" applyFont="1" applyFill="1" applyBorder="1" applyAlignment="1">
      <alignment horizontal="left" vertical="top" wrapText="1"/>
    </xf>
    <xf numFmtId="0" fontId="7" fillId="2" borderId="21" xfId="0" applyFont="1" applyFill="1" applyBorder="1" applyAlignment="1">
      <alignment horizontal="left" vertical="top" wrapText="1"/>
    </xf>
    <xf numFmtId="0" fontId="7" fillId="2" borderId="19" xfId="0" applyFont="1" applyFill="1" applyBorder="1" applyAlignment="1">
      <alignment horizontal="left" vertical="top" wrapText="1"/>
    </xf>
    <xf numFmtId="0" fontId="3" fillId="0" borderId="20" xfId="0" applyFont="1" applyBorder="1" applyAlignment="1">
      <alignment vertical="top" wrapText="1"/>
    </xf>
    <xf numFmtId="0" fontId="3" fillId="0" borderId="21" xfId="0" applyFont="1" applyBorder="1" applyAlignment="1">
      <alignment vertical="top"/>
    </xf>
    <xf numFmtId="0" fontId="3" fillId="0" borderId="19" xfId="0" applyFont="1" applyBorder="1" applyAlignment="1">
      <alignment vertical="top"/>
    </xf>
    <xf numFmtId="164" fontId="8" fillId="0" borderId="20" xfId="0" applyNumberFormat="1" applyFont="1" applyBorder="1" applyAlignment="1">
      <alignment horizontal="center" vertical="top" wrapText="1"/>
    </xf>
    <xf numFmtId="164" fontId="8" fillId="0" borderId="19" xfId="0" applyNumberFormat="1" applyFont="1" applyBorder="1" applyAlignment="1">
      <alignment horizontal="center" vertical="top" wrapText="1"/>
    </xf>
    <xf numFmtId="0" fontId="3" fillId="2" borderId="7" xfId="0" applyFont="1" applyFill="1" applyBorder="1" applyAlignment="1">
      <alignment horizontal="center" vertical="top" wrapText="1"/>
    </xf>
    <xf numFmtId="0" fontId="3" fillId="2" borderId="24" xfId="0" applyFont="1" applyFill="1" applyBorder="1" applyAlignment="1">
      <alignment horizontal="center" vertical="top" wrapText="1"/>
    </xf>
    <xf numFmtId="4" fontId="8" fillId="2" borderId="5" xfId="0" applyNumberFormat="1" applyFont="1" applyFill="1" applyBorder="1" applyAlignment="1">
      <alignment horizontal="center" vertical="top" wrapText="1"/>
    </xf>
    <xf numFmtId="0" fontId="3" fillId="3" borderId="5" xfId="0" applyFont="1" applyFill="1" applyBorder="1" applyAlignment="1">
      <alignment horizontal="center" vertical="top"/>
    </xf>
    <xf numFmtId="0" fontId="8" fillId="3" borderId="5" xfId="0" applyFont="1" applyFill="1" applyBorder="1" applyAlignment="1">
      <alignment horizontal="center" vertical="top" wrapText="1"/>
    </xf>
    <xf numFmtId="0" fontId="3" fillId="3" borderId="5"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3" borderId="15" xfId="0" applyFont="1" applyFill="1" applyBorder="1" applyAlignment="1">
      <alignment horizontal="center" vertical="top" wrapText="1"/>
    </xf>
    <xf numFmtId="0" fontId="3" fillId="3" borderId="7" xfId="0" applyFont="1" applyFill="1" applyBorder="1" applyAlignment="1">
      <alignment horizontal="center" vertical="top"/>
    </xf>
    <xf numFmtId="0" fontId="0" fillId="0" borderId="8" xfId="0" applyBorder="1" applyAlignment="1">
      <alignment horizontal="center" vertical="top"/>
    </xf>
    <xf numFmtId="0" fontId="8" fillId="2" borderId="8" xfId="0" applyFont="1" applyFill="1" applyBorder="1" applyAlignment="1">
      <alignment horizontal="left" vertical="top" wrapText="1"/>
    </xf>
    <xf numFmtId="4" fontId="8" fillId="0" borderId="8" xfId="0" applyNumberFormat="1" applyFont="1" applyBorder="1" applyAlignment="1">
      <alignment horizontal="center" vertical="top" wrapText="1"/>
    </xf>
    <xf numFmtId="0" fontId="3" fillId="0" borderId="5" xfId="4" applyFont="1" applyBorder="1" applyAlignment="1">
      <alignment horizontal="left" vertical="center" wrapText="1" readingOrder="1"/>
    </xf>
    <xf numFmtId="0" fontId="30" fillId="0" borderId="5" xfId="4" applyFont="1" applyBorder="1" applyAlignment="1">
      <alignment horizontal="left" vertical="top" wrapText="1"/>
    </xf>
    <xf numFmtId="164" fontId="8" fillId="0" borderId="15" xfId="0" applyNumberFormat="1" applyFont="1" applyBorder="1" applyAlignment="1">
      <alignment horizontal="center" vertical="top"/>
    </xf>
    <xf numFmtId="0" fontId="3" fillId="2" borderId="5" xfId="0" applyFont="1" applyFill="1" applyBorder="1" applyAlignment="1">
      <alignment horizontal="left" vertical="top" wrapText="1"/>
    </xf>
    <xf numFmtId="0" fontId="3" fillId="0" borderId="5" xfId="0" applyFont="1" applyBorder="1" applyAlignment="1">
      <alignment horizontal="left" vertical="top"/>
    </xf>
    <xf numFmtId="0" fontId="3" fillId="0" borderId="16" xfId="0" applyFont="1" applyBorder="1" applyAlignment="1">
      <alignment horizontal="left" vertical="top"/>
    </xf>
    <xf numFmtId="0" fontId="3" fillId="0" borderId="17" xfId="0" applyFont="1" applyBorder="1" applyAlignment="1">
      <alignment horizontal="left" vertical="top"/>
    </xf>
    <xf numFmtId="0" fontId="3" fillId="0" borderId="15" xfId="0" applyFont="1" applyBorder="1" applyAlignment="1">
      <alignment horizontal="center" vertical="top"/>
    </xf>
    <xf numFmtId="0" fontId="3" fillId="0" borderId="17" xfId="0" applyFont="1" applyBorder="1" applyAlignment="1">
      <alignment horizontal="center" vertical="top"/>
    </xf>
    <xf numFmtId="164" fontId="8" fillId="0" borderId="33" xfId="0" applyNumberFormat="1" applyFont="1" applyBorder="1" applyAlignment="1">
      <alignment horizontal="center" vertical="top"/>
    </xf>
    <xf numFmtId="165" fontId="8" fillId="0" borderId="1" xfId="0" applyNumberFormat="1" applyFont="1" applyBorder="1" applyAlignment="1">
      <alignment horizontal="center" vertical="top"/>
    </xf>
    <xf numFmtId="165" fontId="8" fillId="0" borderId="10" xfId="0" applyNumberFormat="1" applyFont="1" applyBorder="1" applyAlignment="1">
      <alignment horizontal="center" vertical="top"/>
    </xf>
    <xf numFmtId="165" fontId="8" fillId="0" borderId="11" xfId="0" applyNumberFormat="1" applyFont="1" applyBorder="1" applyAlignment="1">
      <alignment horizontal="center" vertical="top"/>
    </xf>
    <xf numFmtId="0" fontId="9" fillId="2" borderId="15" xfId="0" applyFont="1" applyFill="1" applyBorder="1" applyAlignment="1">
      <alignment horizontal="left" vertical="top" wrapText="1"/>
    </xf>
    <xf numFmtId="0" fontId="9" fillId="2" borderId="16" xfId="0" applyFont="1" applyFill="1" applyBorder="1" applyAlignment="1">
      <alignment horizontal="left" vertical="top" wrapText="1"/>
    </xf>
    <xf numFmtId="0" fontId="9" fillId="2" borderId="17" xfId="0" applyFont="1" applyFill="1" applyBorder="1" applyAlignment="1">
      <alignment horizontal="left" vertical="top" wrapText="1"/>
    </xf>
    <xf numFmtId="0" fontId="10" fillId="2" borderId="15" xfId="0" applyFont="1" applyFill="1" applyBorder="1" applyAlignment="1">
      <alignment horizontal="left" wrapText="1"/>
    </xf>
    <xf numFmtId="0" fontId="10" fillId="2" borderId="16" xfId="0" applyFont="1" applyFill="1" applyBorder="1" applyAlignment="1">
      <alignment horizontal="left" wrapText="1"/>
    </xf>
    <xf numFmtId="0" fontId="10" fillId="2" borderId="17" xfId="0" applyFont="1" applyFill="1" applyBorder="1" applyAlignment="1">
      <alignment horizontal="left" wrapText="1"/>
    </xf>
    <xf numFmtId="0" fontId="6" fillId="2" borderId="29" xfId="0" applyFont="1" applyFill="1" applyBorder="1" applyAlignment="1">
      <alignment horizontal="left" vertical="center"/>
    </xf>
    <xf numFmtId="0" fontId="6" fillId="2" borderId="30" xfId="0" applyFont="1" applyFill="1" applyBorder="1" applyAlignment="1">
      <alignment horizontal="left" vertical="center"/>
    </xf>
    <xf numFmtId="0" fontId="6" fillId="2" borderId="28" xfId="0" applyFont="1" applyFill="1" applyBorder="1" applyAlignment="1">
      <alignment horizontal="left" vertical="center"/>
    </xf>
    <xf numFmtId="0" fontId="8" fillId="0" borderId="25" xfId="0" applyFont="1" applyBorder="1" applyAlignment="1">
      <alignment horizontal="left" vertical="top" wrapText="1"/>
    </xf>
    <xf numFmtId="0" fontId="8" fillId="0" borderId="0" xfId="0" applyFont="1" applyAlignment="1">
      <alignment horizontal="left" vertical="top" wrapText="1"/>
    </xf>
    <xf numFmtId="0" fontId="8" fillId="0" borderId="23" xfId="0" applyFont="1" applyBorder="1" applyAlignment="1">
      <alignment horizontal="left" vertical="top" wrapText="1"/>
    </xf>
    <xf numFmtId="0" fontId="8" fillId="0" borderId="31" xfId="0" applyFont="1" applyBorder="1" applyAlignment="1">
      <alignment horizontal="left" vertical="top" wrapText="1"/>
    </xf>
    <xf numFmtId="0" fontId="12" fillId="0" borderId="31" xfId="0" applyFont="1" applyBorder="1" applyAlignment="1">
      <alignment horizontal="left" vertical="top" wrapText="1"/>
    </xf>
    <xf numFmtId="0" fontId="3" fillId="0" borderId="8" xfId="0" applyFont="1" applyBorder="1" applyAlignment="1">
      <alignment horizontal="center" vertical="top" wrapText="1"/>
    </xf>
    <xf numFmtId="0" fontId="21" fillId="2" borderId="5" xfId="1" applyFont="1" applyFill="1" applyBorder="1" applyAlignment="1">
      <alignment horizontal="left" vertical="top" wrapText="1"/>
    </xf>
    <xf numFmtId="164" fontId="8" fillId="0" borderId="32" xfId="0" applyNumberFormat="1" applyFont="1" applyBorder="1" applyAlignment="1">
      <alignment horizontal="center" vertical="top"/>
    </xf>
    <xf numFmtId="164" fontId="8" fillId="0" borderId="17" xfId="0" applyNumberFormat="1" applyFont="1" applyBorder="1" applyAlignment="1">
      <alignment horizontal="center" vertical="top"/>
    </xf>
    <xf numFmtId="164" fontId="8" fillId="0" borderId="29" xfId="0" applyNumberFormat="1" applyFont="1" applyBorder="1" applyAlignment="1">
      <alignment horizontal="center" vertical="top" wrapText="1"/>
    </xf>
    <xf numFmtId="0" fontId="0" fillId="0" borderId="28" xfId="0" applyBorder="1" applyAlignment="1">
      <alignment horizontal="center" vertical="top" wrapText="1"/>
    </xf>
    <xf numFmtId="4" fontId="21" fillId="0" borderId="36" xfId="0" applyNumberFormat="1" applyFont="1" applyBorder="1" applyAlignment="1">
      <alignment horizontal="center" vertical="top"/>
    </xf>
    <xf numFmtId="4" fontId="21" fillId="0" borderId="37" xfId="0" applyNumberFormat="1" applyFont="1" applyBorder="1" applyAlignment="1">
      <alignment horizontal="center" vertical="top"/>
    </xf>
    <xf numFmtId="4" fontId="2" fillId="0" borderId="15" xfId="0" applyNumberFormat="1" applyFont="1" applyBorder="1" applyAlignment="1">
      <alignment horizontal="center" vertical="top" wrapText="1"/>
    </xf>
    <xf numFmtId="4" fontId="2" fillId="0" borderId="17" xfId="0" applyNumberFormat="1" applyFont="1" applyBorder="1" applyAlignment="1">
      <alignment horizontal="center" vertical="top" wrapText="1"/>
    </xf>
    <xf numFmtId="0" fontId="21" fillId="2" borderId="15" xfId="0" applyFont="1" applyFill="1" applyBorder="1" applyAlignment="1">
      <alignment horizontal="left" vertical="top" wrapText="1"/>
    </xf>
    <xf numFmtId="0" fontId="21" fillId="2" borderId="17" xfId="0" applyFont="1" applyFill="1" applyBorder="1" applyAlignment="1">
      <alignment horizontal="left" vertical="top" wrapText="1"/>
    </xf>
    <xf numFmtId="0" fontId="21" fillId="0" borderId="20" xfId="0" applyFont="1" applyBorder="1" applyAlignment="1">
      <alignment horizontal="left" vertical="top" wrapText="1"/>
    </xf>
    <xf numFmtId="0" fontId="21" fillId="0" borderId="19" xfId="0" applyFont="1" applyBorder="1" applyAlignment="1">
      <alignment horizontal="left" vertical="top" wrapText="1"/>
    </xf>
    <xf numFmtId="0" fontId="10" fillId="2" borderId="5" xfId="0" applyFont="1" applyFill="1" applyBorder="1" applyAlignment="1">
      <alignment horizontal="left" vertical="top" wrapText="1"/>
    </xf>
    <xf numFmtId="164" fontId="8" fillId="0" borderId="6" xfId="0" applyNumberFormat="1" applyFont="1" applyBorder="1" applyAlignment="1">
      <alignment horizontal="center" vertical="top"/>
    </xf>
    <xf numFmtId="164" fontId="8" fillId="0" borderId="1" xfId="0" applyNumberFormat="1" applyFont="1" applyBorder="1" applyAlignment="1">
      <alignment horizontal="center" vertical="top"/>
    </xf>
    <xf numFmtId="0" fontId="21" fillId="0" borderId="5" xfId="1" applyFont="1" applyBorder="1" applyAlignment="1">
      <alignment horizontal="left" vertical="top" wrapText="1"/>
    </xf>
    <xf numFmtId="0" fontId="11" fillId="2" borderId="5" xfId="0" applyFont="1" applyFill="1" applyBorder="1" applyAlignment="1">
      <alignment horizontal="left" vertical="top" wrapText="1"/>
    </xf>
    <xf numFmtId="165" fontId="8" fillId="0" borderId="6" xfId="0" applyNumberFormat="1" applyFont="1" applyBorder="1" applyAlignment="1">
      <alignment horizontal="center" vertical="top"/>
    </xf>
    <xf numFmtId="0" fontId="8" fillId="0" borderId="8" xfId="0" applyFont="1" applyBorder="1" applyAlignment="1">
      <alignment horizontal="left" vertical="top" wrapText="1"/>
    </xf>
    <xf numFmtId="0" fontId="3" fillId="2" borderId="15" xfId="0" applyFont="1" applyFill="1" applyBorder="1" applyAlignment="1">
      <alignment horizontal="left" vertical="top"/>
    </xf>
    <xf numFmtId="0" fontId="3" fillId="2" borderId="16" xfId="0" applyFont="1" applyFill="1" applyBorder="1" applyAlignment="1">
      <alignment horizontal="left" vertical="top"/>
    </xf>
    <xf numFmtId="0" fontId="3" fillId="2" borderId="17" xfId="0" applyFont="1" applyFill="1" applyBorder="1" applyAlignment="1">
      <alignment horizontal="left" vertical="top"/>
    </xf>
    <xf numFmtId="0" fontId="12" fillId="0" borderId="1" xfId="0" applyFont="1" applyBorder="1" applyAlignment="1">
      <alignment horizontal="left" vertical="top" wrapText="1"/>
    </xf>
    <xf numFmtId="0" fontId="25" fillId="2" borderId="15" xfId="0" applyFont="1" applyFill="1" applyBorder="1" applyAlignment="1">
      <alignment horizontal="left" vertical="top" wrapText="1"/>
    </xf>
    <xf numFmtId="0" fontId="25" fillId="2" borderId="16" xfId="0" applyFont="1" applyFill="1" applyBorder="1" applyAlignment="1">
      <alignment horizontal="left" vertical="top" wrapText="1"/>
    </xf>
    <xf numFmtId="0" fontId="25" fillId="2" borderId="17" xfId="0" applyFont="1" applyFill="1"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4" fontId="8" fillId="2" borderId="43" xfId="0" applyNumberFormat="1" applyFont="1" applyFill="1" applyBorder="1" applyAlignment="1">
      <alignment horizontal="center" vertical="top" wrapText="1"/>
    </xf>
    <xf numFmtId="0" fontId="5" fillId="2" borderId="29" xfId="0" applyFont="1" applyFill="1" applyBorder="1" applyAlignment="1">
      <alignment vertical="top" wrapText="1"/>
    </xf>
    <xf numFmtId="0" fontId="5" fillId="0" borderId="28" xfId="0" applyFont="1" applyBorder="1" applyAlignment="1">
      <alignment vertical="top" wrapText="1"/>
    </xf>
    <xf numFmtId="0" fontId="0" fillId="0" borderId="30" xfId="0" applyBorder="1" applyAlignment="1">
      <alignment horizontal="left" vertical="top" wrapText="1"/>
    </xf>
    <xf numFmtId="0" fontId="0" fillId="0" borderId="28" xfId="0" applyBorder="1" applyAlignment="1">
      <alignment horizontal="left" vertical="top" wrapText="1"/>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7" fillId="0" borderId="15" xfId="0" applyFont="1" applyBorder="1" applyAlignment="1">
      <alignment horizontal="center" vertical="top" wrapText="1"/>
    </xf>
    <xf numFmtId="0" fontId="18" fillId="0" borderId="16" xfId="0" applyFont="1" applyBorder="1" applyAlignment="1">
      <alignment horizontal="center" vertical="top" wrapText="1"/>
    </xf>
    <xf numFmtId="0" fontId="18" fillId="0" borderId="17" xfId="0" applyFont="1" applyBorder="1" applyAlignment="1">
      <alignment horizontal="center" vertical="top" wrapText="1"/>
    </xf>
    <xf numFmtId="4" fontId="31" fillId="0" borderId="15" xfId="0" applyNumberFormat="1" applyFont="1" applyBorder="1" applyAlignment="1">
      <alignment horizontal="center" vertical="top"/>
    </xf>
    <xf numFmtId="4" fontId="31" fillId="0" borderId="17" xfId="0" applyNumberFormat="1" applyFont="1" applyBorder="1" applyAlignment="1">
      <alignment horizontal="center" vertical="top"/>
    </xf>
    <xf numFmtId="0" fontId="3" fillId="0" borderId="5" xfId="0" applyFont="1" applyFill="1" applyBorder="1" applyAlignment="1">
      <alignment horizontal="center" vertical="center"/>
    </xf>
    <xf numFmtId="0" fontId="3" fillId="0" borderId="19" xfId="0" applyFont="1" applyFill="1" applyBorder="1" applyAlignment="1">
      <alignment horizontal="center" vertical="top" wrapText="1"/>
    </xf>
    <xf numFmtId="0" fontId="3" fillId="0" borderId="20"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19" xfId="0" applyFont="1" applyFill="1" applyBorder="1" applyAlignment="1">
      <alignment horizontal="left" vertical="top" wrapText="1"/>
    </xf>
    <xf numFmtId="4" fontId="3" fillId="0" borderId="5" xfId="0" applyNumberFormat="1" applyFont="1" applyFill="1" applyBorder="1" applyAlignment="1">
      <alignment horizontal="center" vertical="top" wrapText="1"/>
    </xf>
    <xf numFmtId="0" fontId="0" fillId="0" borderId="5" xfId="0" applyFill="1" applyBorder="1" applyAlignment="1">
      <alignment horizontal="center" vertical="top" wrapText="1"/>
    </xf>
    <xf numFmtId="4" fontId="3" fillId="0" borderId="5" xfId="0" applyNumberFormat="1" applyFont="1" applyFill="1" applyBorder="1" applyAlignment="1">
      <alignment horizontal="center" vertical="top"/>
    </xf>
    <xf numFmtId="0" fontId="0" fillId="0" borderId="5" xfId="0" applyFill="1" applyBorder="1" applyAlignment="1">
      <alignment horizontal="center" vertical="top"/>
    </xf>
    <xf numFmtId="0" fontId="3" fillId="0" borderId="5" xfId="0" applyFont="1" applyFill="1" applyBorder="1" applyAlignment="1">
      <alignment horizontal="center" vertical="top"/>
    </xf>
    <xf numFmtId="0" fontId="3" fillId="0" borderId="5" xfId="0" applyFont="1" applyFill="1" applyBorder="1" applyAlignment="1">
      <alignment horizontal="center" vertical="top" wrapText="1"/>
    </xf>
    <xf numFmtId="0" fontId="3" fillId="0" borderId="5" xfId="0" applyFont="1" applyFill="1" applyBorder="1" applyAlignment="1">
      <alignment wrapText="1"/>
    </xf>
    <xf numFmtId="0" fontId="3" fillId="0" borderId="5" xfId="0" applyFont="1" applyFill="1" applyBorder="1" applyAlignment="1">
      <alignment horizontal="left" vertical="top" wrapText="1"/>
    </xf>
    <xf numFmtId="0" fontId="0" fillId="0" borderId="5" xfId="0" applyFill="1" applyBorder="1" applyAlignment="1">
      <alignment horizontal="left" vertical="top" wrapText="1"/>
    </xf>
    <xf numFmtId="14" fontId="3" fillId="0" borderId="5" xfId="0" applyNumberFormat="1" applyFont="1" applyFill="1" applyBorder="1" applyAlignment="1">
      <alignment horizontal="center" vertical="top" wrapText="1"/>
    </xf>
    <xf numFmtId="0" fontId="3" fillId="0" borderId="5" xfId="0" applyFont="1" applyFill="1" applyBorder="1" applyAlignment="1">
      <alignment horizontal="center" vertical="top" wrapText="1"/>
    </xf>
    <xf numFmtId="49" fontId="3" fillId="0" borderId="5" xfId="0" applyNumberFormat="1" applyFont="1" applyFill="1" applyBorder="1" applyAlignment="1">
      <alignment horizontal="center" vertical="top"/>
    </xf>
    <xf numFmtId="0" fontId="0" fillId="0" borderId="0" xfId="0" applyFill="1"/>
    <xf numFmtId="4" fontId="3" fillId="0" borderId="15" xfId="0" applyNumberFormat="1" applyFont="1" applyFill="1" applyBorder="1" applyAlignment="1">
      <alignment horizontal="center" vertical="top"/>
    </xf>
    <xf numFmtId="4" fontId="3" fillId="0" borderId="17" xfId="0" applyNumberFormat="1" applyFont="1" applyFill="1" applyBorder="1" applyAlignment="1">
      <alignment horizontal="center" vertical="top"/>
    </xf>
    <xf numFmtId="4" fontId="3" fillId="0" borderId="20" xfId="0" applyNumberFormat="1" applyFont="1" applyFill="1" applyBorder="1" applyAlignment="1">
      <alignment horizontal="center" vertical="top"/>
    </xf>
    <xf numFmtId="4" fontId="3" fillId="0" borderId="19" xfId="0" applyNumberFormat="1" applyFont="1" applyFill="1" applyBorder="1" applyAlignment="1">
      <alignment horizontal="center" vertical="top"/>
    </xf>
    <xf numFmtId="4" fontId="8" fillId="0" borderId="15" xfId="0" applyNumberFormat="1" applyFont="1" applyFill="1" applyBorder="1" applyAlignment="1">
      <alignment horizontal="center" vertical="top" wrapText="1"/>
    </xf>
    <xf numFmtId="4" fontId="8" fillId="0" borderId="17" xfId="0" applyNumberFormat="1" applyFont="1" applyFill="1" applyBorder="1" applyAlignment="1">
      <alignment horizontal="center" vertical="top" wrapText="1"/>
    </xf>
    <xf numFmtId="4" fontId="8" fillId="0" borderId="15" xfId="0" applyNumberFormat="1" applyFont="1" applyFill="1" applyBorder="1" applyAlignment="1">
      <alignment horizontal="center" vertical="top"/>
    </xf>
    <xf numFmtId="4" fontId="8" fillId="0" borderId="17" xfId="0" applyNumberFormat="1" applyFont="1" applyFill="1" applyBorder="1" applyAlignment="1">
      <alignment horizontal="center" vertical="top"/>
    </xf>
    <xf numFmtId="0" fontId="3" fillId="0" borderId="15"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7" xfId="0" applyFont="1" applyFill="1" applyBorder="1" applyAlignment="1">
      <alignment horizontal="left" vertical="top" wrapText="1"/>
    </xf>
    <xf numFmtId="49" fontId="3" fillId="0" borderId="15" xfId="0" applyNumberFormat="1" applyFont="1" applyFill="1" applyBorder="1" applyAlignment="1">
      <alignment horizontal="center" vertical="top"/>
    </xf>
    <xf numFmtId="49" fontId="3" fillId="0" borderId="5" xfId="0" applyNumberFormat="1" applyFont="1" applyFill="1" applyBorder="1" applyAlignment="1">
      <alignment horizontal="center" vertical="top" wrapText="1"/>
    </xf>
    <xf numFmtId="4" fontId="8" fillId="0" borderId="5" xfId="0" applyNumberFormat="1" applyFont="1" applyFill="1" applyBorder="1" applyAlignment="1">
      <alignment horizontal="center" vertical="top" wrapText="1"/>
    </xf>
    <xf numFmtId="0" fontId="0" fillId="0" borderId="17" xfId="0" applyFill="1" applyBorder="1" applyAlignment="1">
      <alignment horizontal="center" vertical="top" wrapText="1"/>
    </xf>
    <xf numFmtId="4" fontId="8" fillId="0" borderId="8" xfId="0" applyNumberFormat="1" applyFont="1" applyFill="1" applyBorder="1" applyAlignment="1">
      <alignment horizontal="center" vertical="top" wrapText="1"/>
    </xf>
    <xf numFmtId="0" fontId="8" fillId="0" borderId="8" xfId="0" applyFont="1" applyFill="1" applyBorder="1" applyAlignment="1">
      <alignment horizontal="center" vertical="top" wrapText="1"/>
    </xf>
    <xf numFmtId="4" fontId="8" fillId="0" borderId="12" xfId="0" applyNumberFormat="1" applyFont="1" applyFill="1" applyBorder="1" applyAlignment="1">
      <alignment horizontal="center" vertical="top" wrapText="1"/>
    </xf>
    <xf numFmtId="4" fontId="8" fillId="0" borderId="14" xfId="0" applyNumberFormat="1" applyFont="1" applyFill="1" applyBorder="1" applyAlignment="1">
      <alignment horizontal="center" vertical="top" wrapText="1"/>
    </xf>
    <xf numFmtId="2" fontId="8" fillId="0" borderId="12" xfId="0" applyNumberFormat="1" applyFont="1" applyFill="1" applyBorder="1" applyAlignment="1">
      <alignment horizontal="center" vertical="top" wrapText="1"/>
    </xf>
    <xf numFmtId="2" fontId="8" fillId="0" borderId="14" xfId="0" applyNumberFormat="1" applyFont="1" applyFill="1" applyBorder="1" applyAlignment="1">
      <alignment horizontal="center" vertical="top" wrapText="1"/>
    </xf>
    <xf numFmtId="0" fontId="8" fillId="0" borderId="13" xfId="0" applyFont="1" applyFill="1" applyBorder="1" applyAlignment="1">
      <alignment horizontal="center" vertical="top" wrapText="1"/>
    </xf>
    <xf numFmtId="0" fontId="3" fillId="0" borderId="42" xfId="0" applyFont="1" applyFill="1" applyBorder="1" applyAlignment="1">
      <alignment horizontal="center" vertical="top" wrapText="1"/>
    </xf>
    <xf numFmtId="0" fontId="8" fillId="0" borderId="5" xfId="0" applyFont="1" applyFill="1" applyBorder="1" applyAlignment="1">
      <alignment horizontal="left" vertical="top" wrapText="1"/>
    </xf>
    <xf numFmtId="0" fontId="8" fillId="0" borderId="5" xfId="0" applyFont="1" applyFill="1" applyBorder="1" applyAlignment="1">
      <alignment horizontal="center" vertical="top" wrapText="1"/>
    </xf>
    <xf numFmtId="0" fontId="8" fillId="0" borderId="19" xfId="0" applyFont="1" applyFill="1" applyBorder="1" applyAlignment="1">
      <alignment horizontal="center" vertical="top" wrapText="1"/>
    </xf>
    <xf numFmtId="0" fontId="3" fillId="0" borderId="20" xfId="0" applyFont="1" applyFill="1" applyBorder="1" applyAlignment="1">
      <alignment horizontal="center" vertical="top" wrapText="1"/>
    </xf>
    <xf numFmtId="0" fontId="3" fillId="0" borderId="21" xfId="0" applyFont="1" applyFill="1" applyBorder="1" applyAlignment="1">
      <alignment horizontal="center" vertical="top" wrapText="1"/>
    </xf>
    <xf numFmtId="0" fontId="3" fillId="0" borderId="19" xfId="0" applyFont="1" applyFill="1" applyBorder="1" applyAlignment="1">
      <alignment horizontal="center" vertical="top" wrapText="1"/>
    </xf>
    <xf numFmtId="49" fontId="3" fillId="0" borderId="8" xfId="0" applyNumberFormat="1" applyFont="1" applyFill="1" applyBorder="1" applyAlignment="1">
      <alignment horizontal="center" vertical="top"/>
    </xf>
    <xf numFmtId="0" fontId="3" fillId="0" borderId="29" xfId="0" applyFont="1" applyFill="1" applyBorder="1" applyAlignment="1">
      <alignment horizontal="center" vertical="top" wrapText="1"/>
    </xf>
    <xf numFmtId="0" fontId="3" fillId="0" borderId="30" xfId="0" applyFont="1" applyFill="1" applyBorder="1" applyAlignment="1">
      <alignment horizontal="center" vertical="top" wrapText="1"/>
    </xf>
    <xf numFmtId="0" fontId="3" fillId="0" borderId="28" xfId="0" applyFont="1" applyFill="1" applyBorder="1" applyAlignment="1">
      <alignment horizontal="center" vertical="top" wrapText="1"/>
    </xf>
    <xf numFmtId="0" fontId="8" fillId="0" borderId="7" xfId="0" applyFont="1" applyFill="1" applyBorder="1" applyAlignment="1">
      <alignment horizontal="left" vertical="top" wrapText="1"/>
    </xf>
    <xf numFmtId="0" fontId="0" fillId="0" borderId="7" xfId="0" applyFill="1" applyBorder="1" applyAlignment="1">
      <alignment horizontal="left" vertical="top" wrapText="1"/>
    </xf>
    <xf numFmtId="4" fontId="8" fillId="0" borderId="7" xfId="0" applyNumberFormat="1" applyFont="1" applyFill="1" applyBorder="1" applyAlignment="1">
      <alignment horizontal="center" vertical="top" wrapText="1"/>
    </xf>
    <xf numFmtId="0" fontId="0" fillId="0" borderId="7" xfId="0" applyFill="1" applyBorder="1" applyAlignment="1">
      <alignment horizontal="center" vertical="top" wrapText="1"/>
    </xf>
    <xf numFmtId="2" fontId="8" fillId="0" borderId="10" xfId="0" applyNumberFormat="1" applyFont="1" applyFill="1" applyBorder="1" applyAlignment="1">
      <alignment horizontal="center" vertical="top" wrapText="1"/>
    </xf>
    <xf numFmtId="2" fontId="8" fillId="0" borderId="11" xfId="0" applyNumberFormat="1" applyFont="1" applyFill="1" applyBorder="1" applyAlignment="1">
      <alignment horizontal="center" vertical="top" wrapText="1"/>
    </xf>
    <xf numFmtId="0" fontId="0" fillId="0" borderId="29" xfId="0" applyFill="1" applyBorder="1" applyAlignment="1">
      <alignment horizontal="center" vertical="top" wrapText="1"/>
    </xf>
    <xf numFmtId="0" fontId="7" fillId="0" borderId="28" xfId="0" applyFont="1" applyFill="1" applyBorder="1" applyAlignment="1">
      <alignment horizontal="center" vertical="top" wrapText="1"/>
    </xf>
    <xf numFmtId="0" fontId="5" fillId="0" borderId="29" xfId="0" applyFont="1" applyFill="1" applyBorder="1" applyAlignment="1">
      <alignment vertical="top" wrapText="1"/>
    </xf>
    <xf numFmtId="0" fontId="5" fillId="0" borderId="28" xfId="0" applyFont="1" applyFill="1" applyBorder="1" applyAlignment="1">
      <alignment vertical="top" wrapText="1"/>
    </xf>
    <xf numFmtId="164" fontId="8" fillId="0" borderId="31" xfId="0" applyNumberFormat="1" applyFont="1" applyFill="1" applyBorder="1" applyAlignment="1">
      <alignment horizontal="center" vertical="top"/>
    </xf>
    <xf numFmtId="165" fontId="8" fillId="0" borderId="31" xfId="0" applyNumberFormat="1" applyFont="1" applyFill="1" applyBorder="1" applyAlignment="1">
      <alignment horizontal="center" vertical="top"/>
    </xf>
    <xf numFmtId="164" fontId="8" fillId="0" borderId="12" xfId="0" applyNumberFormat="1" applyFont="1" applyFill="1" applyBorder="1" applyAlignment="1">
      <alignment horizontal="center" vertical="top"/>
    </xf>
    <xf numFmtId="164" fontId="8" fillId="0" borderId="2" xfId="0" applyNumberFormat="1" applyFont="1" applyFill="1" applyBorder="1" applyAlignment="1">
      <alignment horizontal="center" vertical="top"/>
    </xf>
    <xf numFmtId="164" fontId="8" fillId="0" borderId="4" xfId="0" applyNumberFormat="1" applyFont="1" applyFill="1" applyBorder="1" applyAlignment="1">
      <alignment horizontal="center" vertical="top"/>
    </xf>
    <xf numFmtId="165" fontId="8" fillId="0" borderId="1" xfId="0" applyNumberFormat="1" applyFont="1" applyFill="1" applyBorder="1" applyAlignment="1">
      <alignment horizontal="center" vertical="top"/>
    </xf>
    <xf numFmtId="164" fontId="8" fillId="0" borderId="3" xfId="0" applyNumberFormat="1" applyFont="1" applyFill="1" applyBorder="1" applyAlignment="1">
      <alignment horizontal="center" vertical="top"/>
    </xf>
    <xf numFmtId="4" fontId="21" fillId="0" borderId="38" xfId="0" applyNumberFormat="1" applyFont="1" applyFill="1" applyBorder="1" applyAlignment="1">
      <alignment horizontal="center" vertical="top"/>
    </xf>
    <xf numFmtId="4" fontId="21" fillId="0" borderId="39" xfId="0" applyNumberFormat="1" applyFont="1" applyFill="1" applyBorder="1" applyAlignment="1">
      <alignment horizontal="center" vertical="top"/>
    </xf>
    <xf numFmtId="49" fontId="3" fillId="0" borderId="5" xfId="0" applyNumberFormat="1" applyFont="1" applyFill="1" applyBorder="1" applyAlignment="1">
      <alignment horizontal="left" vertical="top"/>
    </xf>
  </cellXfs>
  <cellStyles count="5">
    <cellStyle name="Įprastas" xfId="0" builtinId="0" customBuiltin="1"/>
    <cellStyle name="Įprastas 2" xfId="1" xr:uid="{20EEE329-380D-46E2-ADA3-74EC4FD8913F}"/>
    <cellStyle name="Kablelis" xfId="3" builtinId="3"/>
    <cellStyle name="Normal" xfId="4" xr:uid="{5DC7B87B-BC0C-4966-987E-D8B136AA220A}"/>
    <cellStyle name="Normal 2" xfId="2" xr:uid="{A2A7488E-A33D-4BC9-8B25-5E9D96B9B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QZ116"/>
  <sheetViews>
    <sheetView tabSelected="1" zoomScale="80" zoomScaleNormal="80" workbookViewId="0">
      <pane xSplit="1" ySplit="6" topLeftCell="B108" activePane="bottomRight" state="frozen"/>
      <selection pane="topRight" activeCell="B1" sqref="B1"/>
      <selection pane="bottomLeft" activeCell="A7" sqref="A7"/>
      <selection pane="bottomRight" activeCell="AC108" sqref="AC108:AD108"/>
    </sheetView>
  </sheetViews>
  <sheetFormatPr defaultColWidth="9.44140625" defaultRowHeight="14.4" x14ac:dyDescent="0.3"/>
  <cols>
    <col min="1" max="1" width="2.5546875" style="1" customWidth="1"/>
    <col min="2" max="2" width="16.5546875" style="1" customWidth="1"/>
    <col min="3" max="4" width="9.44140625" style="1" customWidth="1"/>
    <col min="5" max="5" width="10.5546875" style="1" customWidth="1"/>
    <col min="6" max="6" width="6.44140625" style="1" customWidth="1"/>
    <col min="7" max="7" width="10.44140625" style="1" customWidth="1"/>
    <col min="8" max="8" width="7.44140625" style="1" customWidth="1"/>
    <col min="9" max="9" width="6.5546875" style="1" customWidth="1"/>
    <col min="10" max="10" width="8.44140625" style="1" customWidth="1"/>
    <col min="11" max="11" width="9.44140625" style="1" customWidth="1"/>
    <col min="12" max="12" width="21.44140625" style="1" customWidth="1"/>
    <col min="13" max="13" width="26.44140625" style="1" customWidth="1"/>
    <col min="14" max="14" width="17.44140625" style="1" customWidth="1"/>
    <col min="15" max="15" width="9.44140625" style="1" customWidth="1"/>
    <col min="16" max="16" width="40" style="1" customWidth="1"/>
    <col min="17" max="17" width="9.44140625" style="1"/>
    <col min="18" max="18" width="10.44140625" style="1" customWidth="1"/>
    <col min="19" max="19" width="18.5546875" style="1" customWidth="1"/>
    <col min="20" max="20" width="5.5546875" style="1" customWidth="1"/>
    <col min="21" max="21" width="5" style="1" customWidth="1"/>
    <col min="22" max="22" width="8.5546875" style="1" customWidth="1"/>
    <col min="23" max="23" width="9.44140625" style="1"/>
    <col min="24" max="24" width="9.5546875" style="1" customWidth="1"/>
    <col min="25" max="25" width="13.44140625" style="1" customWidth="1"/>
    <col min="26" max="26" width="13" style="1" customWidth="1"/>
    <col min="27" max="27" width="12.44140625" style="1" customWidth="1"/>
    <col min="28" max="29" width="11.44140625" style="1" customWidth="1"/>
    <col min="30" max="30" width="24.44140625" style="1" customWidth="1"/>
    <col min="31" max="42" width="9.44140625" style="1" hidden="1" customWidth="1"/>
    <col min="43" max="16384" width="9.44140625" style="1"/>
  </cols>
  <sheetData>
    <row r="1" spans="1:30" x14ac:dyDescent="0.3">
      <c r="B1" s="2"/>
      <c r="C1" s="2"/>
      <c r="D1" s="2"/>
      <c r="E1" s="2"/>
      <c r="F1" s="2"/>
      <c r="G1" s="2"/>
      <c r="H1" s="2"/>
      <c r="I1" s="2"/>
      <c r="J1" s="2"/>
      <c r="K1" s="2"/>
      <c r="L1" s="2"/>
      <c r="M1" s="2"/>
      <c r="N1" s="2"/>
    </row>
    <row r="2" spans="1:30" ht="30" customHeight="1" x14ac:dyDescent="0.3">
      <c r="A2" s="330" t="s">
        <v>20</v>
      </c>
      <c r="B2" s="330"/>
      <c r="C2" s="330"/>
      <c r="D2" s="330"/>
      <c r="E2" s="330"/>
      <c r="F2" s="330"/>
      <c r="G2" s="330"/>
      <c r="H2" s="330"/>
      <c r="I2" s="330"/>
      <c r="J2" s="330"/>
      <c r="K2" s="330"/>
      <c r="L2" s="330"/>
      <c r="M2" s="330"/>
      <c r="N2" s="330"/>
      <c r="O2" s="330"/>
      <c r="P2" s="330"/>
      <c r="Q2" s="330"/>
      <c r="R2" s="330"/>
      <c r="S2" s="330"/>
      <c r="T2" s="330"/>
      <c r="U2" s="330"/>
      <c r="V2" s="330"/>
      <c r="W2" s="330"/>
      <c r="X2" s="330"/>
      <c r="Y2" s="330"/>
      <c r="Z2" s="330"/>
      <c r="AA2" s="330"/>
      <c r="AB2" s="330"/>
      <c r="AC2" s="67"/>
      <c r="AD2" s="67"/>
    </row>
    <row r="3" spans="1:30" x14ac:dyDescent="0.3">
      <c r="B3" s="2"/>
      <c r="C3" s="2"/>
      <c r="D3" s="2"/>
      <c r="E3" s="2"/>
      <c r="F3" s="2"/>
      <c r="G3" s="2"/>
      <c r="H3" s="2"/>
      <c r="I3" s="2"/>
      <c r="J3" s="2"/>
      <c r="K3" s="2"/>
      <c r="L3" s="2"/>
      <c r="M3" s="2"/>
      <c r="N3" s="2"/>
    </row>
    <row r="4" spans="1:30" ht="15" customHeight="1" x14ac:dyDescent="0.3">
      <c r="A4" s="334"/>
      <c r="B4" s="311" t="s">
        <v>3</v>
      </c>
      <c r="C4" s="367" t="s">
        <v>4</v>
      </c>
      <c r="D4" s="367"/>
      <c r="E4" s="367"/>
      <c r="F4" s="311" t="s">
        <v>0</v>
      </c>
      <c r="G4" s="311"/>
      <c r="H4" s="311"/>
      <c r="I4" s="311"/>
      <c r="J4" s="311"/>
      <c r="K4" s="311"/>
      <c r="L4" s="370" t="s">
        <v>415</v>
      </c>
      <c r="M4" s="152"/>
      <c r="N4" s="311" t="s">
        <v>12</v>
      </c>
      <c r="O4" s="309" t="s">
        <v>78</v>
      </c>
      <c r="P4" s="309"/>
      <c r="Q4" s="271" t="s">
        <v>308</v>
      </c>
      <c r="R4" s="271"/>
      <c r="S4" s="271"/>
      <c r="T4" s="278" t="s">
        <v>79</v>
      </c>
      <c r="U4" s="278"/>
      <c r="V4" s="278"/>
      <c r="W4" s="312" t="s">
        <v>80</v>
      </c>
      <c r="X4" s="312"/>
      <c r="Y4" s="271" t="s">
        <v>145</v>
      </c>
      <c r="Z4" s="271"/>
      <c r="AA4" s="271"/>
      <c r="AB4" s="271"/>
      <c r="AC4" s="282" t="s">
        <v>252</v>
      </c>
      <c r="AD4" s="271" t="s">
        <v>286</v>
      </c>
    </row>
    <row r="5" spans="1:30" ht="18.75" customHeight="1" x14ac:dyDescent="0.3">
      <c r="A5" s="335"/>
      <c r="B5" s="311"/>
      <c r="C5" s="367"/>
      <c r="D5" s="367"/>
      <c r="E5" s="367"/>
      <c r="F5" s="367" t="s">
        <v>426</v>
      </c>
      <c r="G5" s="367"/>
      <c r="H5" s="367" t="s">
        <v>427</v>
      </c>
      <c r="I5" s="367"/>
      <c r="J5" s="366" t="s">
        <v>1</v>
      </c>
      <c r="K5" s="366"/>
      <c r="L5" s="371" t="s">
        <v>2</v>
      </c>
      <c r="M5" s="371" t="s">
        <v>416</v>
      </c>
      <c r="N5" s="311"/>
      <c r="O5" s="309"/>
      <c r="P5" s="309"/>
      <c r="Q5" s="271"/>
      <c r="R5" s="271"/>
      <c r="S5" s="271"/>
      <c r="T5" s="278"/>
      <c r="U5" s="278"/>
      <c r="V5" s="278"/>
      <c r="W5" s="312"/>
      <c r="X5" s="312"/>
      <c r="Y5" s="271"/>
      <c r="Z5" s="271"/>
      <c r="AA5" s="271"/>
      <c r="AB5" s="271"/>
      <c r="AC5" s="282"/>
      <c r="AD5" s="271"/>
    </row>
    <row r="6" spans="1:30" ht="48.75" customHeight="1" x14ac:dyDescent="0.3">
      <c r="A6" s="336"/>
      <c r="B6" s="311"/>
      <c r="C6" s="367"/>
      <c r="D6" s="367"/>
      <c r="E6" s="367"/>
      <c r="F6" s="367"/>
      <c r="G6" s="367"/>
      <c r="H6" s="367"/>
      <c r="I6" s="367"/>
      <c r="J6" s="366"/>
      <c r="K6" s="366"/>
      <c r="L6" s="372"/>
      <c r="M6" s="372"/>
      <c r="N6" s="311"/>
      <c r="O6" s="309"/>
      <c r="P6" s="309"/>
      <c r="Q6" s="271"/>
      <c r="R6" s="271"/>
      <c r="S6" s="271"/>
      <c r="T6" s="278"/>
      <c r="U6" s="278"/>
      <c r="V6" s="278"/>
      <c r="W6" s="312"/>
      <c r="X6" s="312"/>
      <c r="Y6" s="15" t="s">
        <v>81</v>
      </c>
      <c r="Z6" s="15" t="s">
        <v>82</v>
      </c>
      <c r="AA6" s="15" t="s">
        <v>83</v>
      </c>
      <c r="AB6" s="15" t="s">
        <v>84</v>
      </c>
      <c r="AC6" s="282"/>
      <c r="AD6" s="271"/>
    </row>
    <row r="7" spans="1:30" ht="18" customHeight="1" x14ac:dyDescent="0.3">
      <c r="A7" s="7"/>
      <c r="B7" s="14">
        <v>1</v>
      </c>
      <c r="C7" s="310">
        <v>2</v>
      </c>
      <c r="D7" s="310"/>
      <c r="E7" s="310"/>
      <c r="F7" s="368">
        <v>3</v>
      </c>
      <c r="G7" s="368"/>
      <c r="H7" s="369">
        <v>4</v>
      </c>
      <c r="I7" s="369"/>
      <c r="J7" s="368">
        <v>5</v>
      </c>
      <c r="K7" s="368"/>
      <c r="L7" s="118">
        <v>6</v>
      </c>
      <c r="M7" s="118">
        <v>7</v>
      </c>
      <c r="N7" s="14">
        <v>8</v>
      </c>
      <c r="O7" s="310">
        <v>9</v>
      </c>
      <c r="P7" s="310"/>
      <c r="Q7" s="314">
        <v>10</v>
      </c>
      <c r="R7" s="314"/>
      <c r="S7" s="314"/>
      <c r="T7" s="314">
        <v>11</v>
      </c>
      <c r="U7" s="314"/>
      <c r="V7" s="314"/>
      <c r="W7" s="315">
        <v>12</v>
      </c>
      <c r="X7" s="315"/>
      <c r="Y7" s="16">
        <v>13</v>
      </c>
      <c r="Z7" s="16">
        <v>14</v>
      </c>
      <c r="AA7" s="16">
        <v>15</v>
      </c>
      <c r="AB7" s="16">
        <v>16</v>
      </c>
      <c r="AC7" s="85">
        <v>17</v>
      </c>
      <c r="AD7" s="92">
        <v>18</v>
      </c>
    </row>
    <row r="8" spans="1:30" ht="16.5" customHeight="1" x14ac:dyDescent="0.3">
      <c r="A8" s="7"/>
      <c r="B8" s="8"/>
      <c r="C8" s="388" t="s">
        <v>21</v>
      </c>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90"/>
    </row>
    <row r="9" spans="1:30" ht="16.5" customHeight="1" x14ac:dyDescent="0.3">
      <c r="A9" s="7"/>
      <c r="B9" s="32"/>
      <c r="C9" s="388" t="s">
        <v>177</v>
      </c>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90"/>
    </row>
    <row r="10" spans="1:30" ht="174.6" customHeight="1" x14ac:dyDescent="0.3">
      <c r="A10" s="56"/>
      <c r="B10" s="18" t="s">
        <v>178</v>
      </c>
      <c r="C10" s="373" t="s">
        <v>179</v>
      </c>
      <c r="D10" s="373"/>
      <c r="E10" s="373"/>
      <c r="F10" s="374">
        <v>10803753.18</v>
      </c>
      <c r="G10" s="374"/>
      <c r="H10" s="374">
        <v>3601251.06</v>
      </c>
      <c r="I10" s="374"/>
      <c r="J10" s="374">
        <f>F10+H10</f>
        <v>14405004.24</v>
      </c>
      <c r="K10" s="374"/>
      <c r="L10" s="44">
        <v>75</v>
      </c>
      <c r="M10" s="44">
        <v>25</v>
      </c>
      <c r="N10" s="76" t="s">
        <v>34</v>
      </c>
      <c r="O10" s="293" t="s">
        <v>180</v>
      </c>
      <c r="P10" s="295"/>
      <c r="Q10" s="293" t="s">
        <v>181</v>
      </c>
      <c r="R10" s="294"/>
      <c r="S10" s="295"/>
      <c r="T10" s="319" t="s">
        <v>373</v>
      </c>
      <c r="U10" s="320"/>
      <c r="V10" s="321"/>
      <c r="W10" s="279" t="s">
        <v>115</v>
      </c>
      <c r="X10" s="280"/>
      <c r="Y10" s="20" t="s">
        <v>92</v>
      </c>
      <c r="Z10" s="20" t="s">
        <v>92</v>
      </c>
      <c r="AA10" s="20" t="s">
        <v>90</v>
      </c>
      <c r="AB10" s="20" t="s">
        <v>92</v>
      </c>
      <c r="AC10" s="86"/>
      <c r="AD10" s="24"/>
    </row>
    <row r="11" spans="1:30" ht="16.5" customHeight="1" x14ac:dyDescent="0.3">
      <c r="A11" s="18"/>
      <c r="B11" s="32"/>
      <c r="C11" s="217" t="s">
        <v>75</v>
      </c>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9"/>
    </row>
    <row r="12" spans="1:30" ht="112.5" customHeight="1" x14ac:dyDescent="0.3">
      <c r="A12" s="363"/>
      <c r="B12" s="33" t="s">
        <v>338</v>
      </c>
      <c r="C12" s="220" t="s">
        <v>339</v>
      </c>
      <c r="D12" s="272"/>
      <c r="E12" s="262"/>
      <c r="F12" s="151">
        <v>2220214.02</v>
      </c>
      <c r="G12" s="264"/>
      <c r="H12" s="151">
        <v>740071.34</v>
      </c>
      <c r="I12" s="264"/>
      <c r="J12" s="151">
        <f>F12+H12</f>
        <v>2960285.36</v>
      </c>
      <c r="K12" s="264"/>
      <c r="L12" s="130">
        <v>75</v>
      </c>
      <c r="M12" s="130">
        <v>25</v>
      </c>
      <c r="N12" s="71" t="s">
        <v>24</v>
      </c>
      <c r="O12" s="220" t="s">
        <v>341</v>
      </c>
      <c r="P12" s="262"/>
      <c r="Q12" s="220" t="s">
        <v>340</v>
      </c>
      <c r="R12" s="272"/>
      <c r="S12" s="262"/>
      <c r="T12" s="290" t="s">
        <v>430</v>
      </c>
      <c r="U12" s="291"/>
      <c r="V12" s="292"/>
      <c r="W12" s="290" t="s">
        <v>115</v>
      </c>
      <c r="X12" s="292"/>
      <c r="Y12" s="42" t="s">
        <v>89</v>
      </c>
      <c r="Z12" s="42" t="s">
        <v>87</v>
      </c>
      <c r="AA12" s="42" t="s">
        <v>90</v>
      </c>
      <c r="AB12" s="42" t="s">
        <v>88</v>
      </c>
      <c r="AC12" s="107"/>
      <c r="AD12" s="107"/>
    </row>
    <row r="13" spans="1:30" s="35" customFormat="1" ht="96" customHeight="1" x14ac:dyDescent="0.3">
      <c r="A13" s="364"/>
      <c r="B13" s="66" t="s">
        <v>76</v>
      </c>
      <c r="C13" s="256" t="s">
        <v>77</v>
      </c>
      <c r="D13" s="257"/>
      <c r="E13" s="263"/>
      <c r="F13" s="151">
        <v>7365107.0899999999</v>
      </c>
      <c r="G13" s="264"/>
      <c r="H13" s="276">
        <v>2455035.7000000002</v>
      </c>
      <c r="I13" s="277"/>
      <c r="J13" s="276">
        <f>F13+H13</f>
        <v>9820142.7899999991</v>
      </c>
      <c r="K13" s="277"/>
      <c r="L13" s="121">
        <v>75</v>
      </c>
      <c r="M13" s="121">
        <v>25</v>
      </c>
      <c r="N13" s="19" t="s">
        <v>24</v>
      </c>
      <c r="O13" s="289" t="s">
        <v>279</v>
      </c>
      <c r="P13" s="289"/>
      <c r="Q13" s="286" t="s">
        <v>463</v>
      </c>
      <c r="R13" s="287"/>
      <c r="S13" s="288"/>
      <c r="T13" s="279" t="s">
        <v>201</v>
      </c>
      <c r="U13" s="322"/>
      <c r="V13" s="280"/>
      <c r="W13" s="279" t="s">
        <v>115</v>
      </c>
      <c r="X13" s="280"/>
      <c r="Y13" s="20" t="s">
        <v>88</v>
      </c>
      <c r="Z13" s="20" t="s">
        <v>90</v>
      </c>
      <c r="AA13" s="20" t="s">
        <v>90</v>
      </c>
      <c r="AB13" s="20" t="s">
        <v>88</v>
      </c>
      <c r="AC13" s="106"/>
      <c r="AD13" s="20"/>
    </row>
    <row r="14" spans="1:30" s="35" customFormat="1" ht="86.4" customHeight="1" x14ac:dyDescent="0.3">
      <c r="A14" s="140"/>
      <c r="B14" s="33" t="s">
        <v>484</v>
      </c>
      <c r="C14" s="290" t="s">
        <v>485</v>
      </c>
      <c r="D14" s="291"/>
      <c r="E14" s="292"/>
      <c r="F14" s="151">
        <v>2440231.6800000002</v>
      </c>
      <c r="G14" s="264"/>
      <c r="H14" s="151">
        <v>813410.56</v>
      </c>
      <c r="I14" s="264"/>
      <c r="J14" s="151">
        <f>F14+H14</f>
        <v>3253642.24</v>
      </c>
      <c r="K14" s="264"/>
      <c r="L14" s="71">
        <v>75</v>
      </c>
      <c r="M14" s="71">
        <v>25</v>
      </c>
      <c r="N14" s="71" t="s">
        <v>24</v>
      </c>
      <c r="O14" s="215" t="s">
        <v>487</v>
      </c>
      <c r="P14" s="216"/>
      <c r="Q14" s="220" t="s">
        <v>488</v>
      </c>
      <c r="R14" s="272"/>
      <c r="S14" s="262"/>
      <c r="T14" s="290" t="s">
        <v>486</v>
      </c>
      <c r="U14" s="291"/>
      <c r="V14" s="292"/>
      <c r="W14" s="290" t="s">
        <v>115</v>
      </c>
      <c r="X14" s="292"/>
      <c r="Y14" s="42" t="s">
        <v>87</v>
      </c>
      <c r="Z14" s="42" t="s">
        <v>89</v>
      </c>
      <c r="AA14" s="42" t="s">
        <v>90</v>
      </c>
      <c r="AB14" s="42" t="s">
        <v>88</v>
      </c>
      <c r="AC14" s="24"/>
      <c r="AD14" s="24"/>
    </row>
    <row r="15" spans="1:30" ht="16.5" customHeight="1" x14ac:dyDescent="0.3">
      <c r="A15" s="22"/>
      <c r="B15" s="66"/>
      <c r="C15" s="391" t="s">
        <v>58</v>
      </c>
      <c r="D15" s="392"/>
      <c r="E15" s="392"/>
      <c r="F15" s="392"/>
      <c r="G15" s="392"/>
      <c r="H15" s="392"/>
      <c r="I15" s="392"/>
      <c r="J15" s="392"/>
      <c r="K15" s="392"/>
      <c r="L15" s="392"/>
      <c r="M15" s="392"/>
      <c r="N15" s="392"/>
      <c r="O15" s="392"/>
      <c r="P15" s="392"/>
      <c r="Q15" s="392"/>
      <c r="R15" s="392"/>
      <c r="S15" s="392"/>
      <c r="T15" s="392"/>
      <c r="U15" s="392"/>
      <c r="V15" s="392"/>
      <c r="W15" s="392"/>
      <c r="X15" s="392"/>
      <c r="Y15" s="392"/>
      <c r="Z15" s="392"/>
      <c r="AA15" s="392"/>
      <c r="AB15" s="392"/>
      <c r="AC15" s="392"/>
      <c r="AD15" s="393"/>
    </row>
    <row r="16" spans="1:30" s="35" customFormat="1" ht="119.85" customHeight="1" x14ac:dyDescent="0.3">
      <c r="A16" s="22"/>
      <c r="B16" s="66" t="s">
        <v>85</v>
      </c>
      <c r="C16" s="296" t="s">
        <v>27</v>
      </c>
      <c r="D16" s="296"/>
      <c r="E16" s="296"/>
      <c r="F16" s="365">
        <v>1750000</v>
      </c>
      <c r="G16" s="365"/>
      <c r="H16" s="365">
        <v>583333.34</v>
      </c>
      <c r="I16" s="365"/>
      <c r="J16" s="365">
        <f>F16+H16</f>
        <v>2333333.34</v>
      </c>
      <c r="K16" s="365"/>
      <c r="L16" s="71">
        <v>75</v>
      </c>
      <c r="M16" s="71">
        <v>25</v>
      </c>
      <c r="N16" s="29" t="s">
        <v>24</v>
      </c>
      <c r="O16" s="168" t="s">
        <v>102</v>
      </c>
      <c r="P16" s="168"/>
      <c r="Q16" s="168" t="s">
        <v>321</v>
      </c>
      <c r="R16" s="168"/>
      <c r="S16" s="168"/>
      <c r="T16" s="196" t="s">
        <v>398</v>
      </c>
      <c r="U16" s="196"/>
      <c r="V16" s="196"/>
      <c r="W16" s="195" t="s">
        <v>115</v>
      </c>
      <c r="X16" s="195"/>
      <c r="Y16" s="24" t="s">
        <v>86</v>
      </c>
      <c r="Z16" s="24" t="s">
        <v>87</v>
      </c>
      <c r="AA16" s="24" t="s">
        <v>90</v>
      </c>
      <c r="AB16" s="24" t="s">
        <v>88</v>
      </c>
      <c r="AC16" s="86"/>
      <c r="AD16" s="24"/>
    </row>
    <row r="17" spans="1:41" s="35" customFormat="1" ht="99" customHeight="1" x14ac:dyDescent="0.3">
      <c r="A17" s="22"/>
      <c r="B17" s="65" t="s">
        <v>342</v>
      </c>
      <c r="C17" s="220" t="s">
        <v>343</v>
      </c>
      <c r="D17" s="272"/>
      <c r="E17" s="262"/>
      <c r="F17" s="151">
        <v>2000921.99</v>
      </c>
      <c r="G17" s="264"/>
      <c r="H17" s="151">
        <v>666974</v>
      </c>
      <c r="I17" s="264"/>
      <c r="J17" s="151">
        <f>F17+H17</f>
        <v>2667895.9900000002</v>
      </c>
      <c r="K17" s="264"/>
      <c r="L17" s="121">
        <v>75</v>
      </c>
      <c r="M17" s="121">
        <v>25</v>
      </c>
      <c r="N17" s="44" t="s">
        <v>24</v>
      </c>
      <c r="O17" s="220" t="s">
        <v>345</v>
      </c>
      <c r="P17" s="262"/>
      <c r="Q17" s="220" t="s">
        <v>344</v>
      </c>
      <c r="R17" s="272"/>
      <c r="S17" s="262"/>
      <c r="T17" s="290" t="s">
        <v>431</v>
      </c>
      <c r="U17" s="291"/>
      <c r="V17" s="292"/>
      <c r="W17" s="290" t="s">
        <v>115</v>
      </c>
      <c r="X17" s="292"/>
      <c r="Y17" s="42" t="s">
        <v>86</v>
      </c>
      <c r="Z17" s="42" t="s">
        <v>87</v>
      </c>
      <c r="AA17" s="42" t="s">
        <v>90</v>
      </c>
      <c r="AB17" s="42" t="s">
        <v>88</v>
      </c>
      <c r="AC17" s="89"/>
      <c r="AD17" s="42"/>
    </row>
    <row r="18" spans="1:41" s="35" customFormat="1" ht="85.35" customHeight="1" x14ac:dyDescent="0.3">
      <c r="A18" s="22"/>
      <c r="B18" s="65" t="s">
        <v>391</v>
      </c>
      <c r="C18" s="316" t="s">
        <v>392</v>
      </c>
      <c r="D18" s="317"/>
      <c r="E18" s="318"/>
      <c r="F18" s="151">
        <v>597505.06000000006</v>
      </c>
      <c r="G18" s="152"/>
      <c r="H18" s="151">
        <v>199168.35</v>
      </c>
      <c r="I18" s="152"/>
      <c r="J18" s="151">
        <f>F18+H18</f>
        <v>796673.41</v>
      </c>
      <c r="K18" s="152"/>
      <c r="L18" s="40">
        <v>75</v>
      </c>
      <c r="M18" s="40">
        <v>25</v>
      </c>
      <c r="N18" s="44" t="s">
        <v>24</v>
      </c>
      <c r="O18" s="220" t="s">
        <v>393</v>
      </c>
      <c r="P18" s="184"/>
      <c r="Q18" s="220" t="s">
        <v>394</v>
      </c>
      <c r="R18" s="183"/>
      <c r="S18" s="184"/>
      <c r="T18" s="290" t="s">
        <v>395</v>
      </c>
      <c r="U18" s="186"/>
      <c r="V18" s="152"/>
      <c r="W18" s="290" t="s">
        <v>115</v>
      </c>
      <c r="X18" s="152"/>
      <c r="Y18" s="42" t="s">
        <v>396</v>
      </c>
      <c r="Z18" s="42" t="s">
        <v>89</v>
      </c>
      <c r="AA18" s="42" t="s">
        <v>90</v>
      </c>
      <c r="AB18" s="42" t="s">
        <v>88</v>
      </c>
      <c r="AC18" s="89"/>
      <c r="AD18" s="42"/>
    </row>
    <row r="19" spans="1:41" s="35" customFormat="1" ht="108" customHeight="1" x14ac:dyDescent="0.3">
      <c r="A19" s="22"/>
      <c r="B19" s="18" t="s">
        <v>253</v>
      </c>
      <c r="C19" s="259" t="s">
        <v>254</v>
      </c>
      <c r="D19" s="260"/>
      <c r="E19" s="261"/>
      <c r="F19" s="245">
        <v>250000</v>
      </c>
      <c r="G19" s="246"/>
      <c r="H19" s="245">
        <v>83333.33</v>
      </c>
      <c r="I19" s="246"/>
      <c r="J19" s="245">
        <f>SUM(F19:I19)</f>
        <v>333333.33</v>
      </c>
      <c r="K19" s="246"/>
      <c r="L19" s="121">
        <v>75</v>
      </c>
      <c r="M19" s="121">
        <v>25</v>
      </c>
      <c r="N19" s="22" t="s">
        <v>38</v>
      </c>
      <c r="O19" s="256" t="s">
        <v>257</v>
      </c>
      <c r="P19" s="263"/>
      <c r="Q19" s="256" t="s">
        <v>258</v>
      </c>
      <c r="R19" s="257"/>
      <c r="S19" s="263"/>
      <c r="T19" s="259" t="s">
        <v>255</v>
      </c>
      <c r="U19" s="260"/>
      <c r="V19" s="261"/>
      <c r="W19" s="225" t="s">
        <v>115</v>
      </c>
      <c r="X19" s="225"/>
      <c r="Y19" s="24" t="s">
        <v>86</v>
      </c>
      <c r="Z19" s="24" t="s">
        <v>256</v>
      </c>
      <c r="AA19" s="24" t="s">
        <v>90</v>
      </c>
      <c r="AB19" s="24" t="s">
        <v>88</v>
      </c>
      <c r="AC19" s="86"/>
      <c r="AD19" s="24"/>
    </row>
    <row r="20" spans="1:41" s="35" customFormat="1" ht="45" customHeight="1" x14ac:dyDescent="0.3">
      <c r="A20" s="23"/>
      <c r="B20" s="32" t="s">
        <v>59</v>
      </c>
      <c r="C20" s="296" t="s">
        <v>61</v>
      </c>
      <c r="D20" s="296"/>
      <c r="E20" s="296"/>
      <c r="F20" s="365">
        <v>703306.22</v>
      </c>
      <c r="G20" s="365"/>
      <c r="H20" s="365">
        <v>234435.41</v>
      </c>
      <c r="I20" s="365"/>
      <c r="J20" s="365">
        <f>F20+H20</f>
        <v>937741.63</v>
      </c>
      <c r="K20" s="365"/>
      <c r="L20" s="71">
        <v>75</v>
      </c>
      <c r="M20" s="71">
        <v>25</v>
      </c>
      <c r="N20" s="29" t="s">
        <v>24</v>
      </c>
      <c r="O20" s="169" t="s">
        <v>163</v>
      </c>
      <c r="P20" s="169"/>
      <c r="Q20" s="168" t="s">
        <v>272</v>
      </c>
      <c r="R20" s="168"/>
      <c r="S20" s="168"/>
      <c r="T20" s="177" t="s">
        <v>304</v>
      </c>
      <c r="U20" s="331"/>
      <c r="V20" s="331"/>
      <c r="W20" s="225" t="s">
        <v>115</v>
      </c>
      <c r="X20" s="225"/>
      <c r="Y20" s="38" t="s">
        <v>86</v>
      </c>
      <c r="Z20" s="38" t="s">
        <v>92</v>
      </c>
      <c r="AA20" s="38" t="s">
        <v>90</v>
      </c>
      <c r="AB20" s="38" t="s">
        <v>88</v>
      </c>
      <c r="AC20" s="87" t="s">
        <v>305</v>
      </c>
      <c r="AD20" s="97" t="s">
        <v>306</v>
      </c>
    </row>
    <row r="21" spans="1:41" s="35" customFormat="1" ht="233.4" customHeight="1" x14ac:dyDescent="0.3">
      <c r="A21" s="23"/>
      <c r="B21" s="18" t="s">
        <v>62</v>
      </c>
      <c r="C21" s="305" t="s">
        <v>63</v>
      </c>
      <c r="D21" s="305"/>
      <c r="E21" s="305"/>
      <c r="F21" s="297">
        <v>160480.41</v>
      </c>
      <c r="G21" s="297"/>
      <c r="H21" s="297">
        <v>43493.47</v>
      </c>
      <c r="I21" s="297"/>
      <c r="J21" s="297">
        <f>F21+H21</f>
        <v>203973.88</v>
      </c>
      <c r="K21" s="297"/>
      <c r="L21" s="131">
        <v>75</v>
      </c>
      <c r="M21" s="131">
        <v>25</v>
      </c>
      <c r="N21" s="117" t="s">
        <v>24</v>
      </c>
      <c r="O21" s="298" t="s">
        <v>265</v>
      </c>
      <c r="P21" s="298"/>
      <c r="Q21" s="313" t="s">
        <v>481</v>
      </c>
      <c r="R21" s="313"/>
      <c r="S21" s="313"/>
      <c r="T21" s="285" t="s">
        <v>374</v>
      </c>
      <c r="U21" s="285"/>
      <c r="V21" s="285"/>
      <c r="W21" s="363" t="s">
        <v>115</v>
      </c>
      <c r="X21" s="363"/>
      <c r="Y21" s="84" t="s">
        <v>88</v>
      </c>
      <c r="Z21" s="84" t="s">
        <v>89</v>
      </c>
      <c r="AA21" s="84" t="s">
        <v>90</v>
      </c>
      <c r="AB21" s="84" t="s">
        <v>88</v>
      </c>
      <c r="AC21" s="141" t="s">
        <v>483</v>
      </c>
      <c r="AD21" s="58" t="s">
        <v>482</v>
      </c>
    </row>
    <row r="22" spans="1:41" s="35" customFormat="1" ht="110.1" customHeight="1" x14ac:dyDescent="0.3">
      <c r="A22" s="11"/>
      <c r="B22" s="33" t="s">
        <v>406</v>
      </c>
      <c r="C22" s="220" t="s">
        <v>407</v>
      </c>
      <c r="D22" s="272"/>
      <c r="E22" s="262"/>
      <c r="F22" s="151">
        <v>149992.44</v>
      </c>
      <c r="G22" s="264"/>
      <c r="H22" s="151">
        <v>49997.48</v>
      </c>
      <c r="I22" s="264"/>
      <c r="J22" s="151">
        <f>F22+H22</f>
        <v>199989.92</v>
      </c>
      <c r="K22" s="264"/>
      <c r="L22" s="130">
        <v>75</v>
      </c>
      <c r="M22" s="130">
        <v>25</v>
      </c>
      <c r="N22" s="71" t="s">
        <v>24</v>
      </c>
      <c r="O22" s="215" t="s">
        <v>408</v>
      </c>
      <c r="P22" s="216"/>
      <c r="Q22" s="180" t="s">
        <v>418</v>
      </c>
      <c r="R22" s="249"/>
      <c r="S22" s="216"/>
      <c r="T22" s="188" t="s">
        <v>409</v>
      </c>
      <c r="U22" s="186"/>
      <c r="V22" s="152"/>
      <c r="W22" s="188" t="s">
        <v>115</v>
      </c>
      <c r="X22" s="226"/>
      <c r="Y22" s="41" t="s">
        <v>88</v>
      </c>
      <c r="Z22" s="41" t="s">
        <v>89</v>
      </c>
      <c r="AA22" s="41" t="s">
        <v>90</v>
      </c>
      <c r="AB22" s="41" t="s">
        <v>88</v>
      </c>
      <c r="AC22" s="41"/>
      <c r="AD22" s="41"/>
      <c r="AE22" s="126"/>
      <c r="AF22" s="126"/>
      <c r="AG22" s="126"/>
      <c r="AH22" s="126"/>
      <c r="AI22" s="126"/>
      <c r="AJ22" s="126"/>
      <c r="AK22" s="126"/>
      <c r="AL22" s="126"/>
      <c r="AM22" s="126"/>
      <c r="AN22" s="126"/>
      <c r="AO22" s="126"/>
    </row>
    <row r="23" spans="1:41" ht="21" customHeight="1" x14ac:dyDescent="0.3">
      <c r="A23" s="11"/>
      <c r="B23" s="66"/>
      <c r="C23" s="302" t="s">
        <v>112</v>
      </c>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3"/>
      <c r="AC23" s="303"/>
      <c r="AD23" s="304"/>
    </row>
    <row r="24" spans="1:41" s="35" customFormat="1" ht="227.85" customHeight="1" x14ac:dyDescent="0.3">
      <c r="A24" s="11"/>
      <c r="B24" s="36" t="s">
        <v>114</v>
      </c>
      <c r="C24" s="168" t="s">
        <v>113</v>
      </c>
      <c r="D24" s="168"/>
      <c r="E24" s="168"/>
      <c r="F24" s="332">
        <v>6268323.1399999997</v>
      </c>
      <c r="G24" s="332"/>
      <c r="H24" s="333">
        <f>ROUND((F24/3),2)</f>
        <v>2089441.05</v>
      </c>
      <c r="I24" s="333"/>
      <c r="J24" s="333">
        <f>SUM(F24:I24)</f>
        <v>8357764.1899999995</v>
      </c>
      <c r="K24" s="333"/>
      <c r="L24" s="132">
        <v>75</v>
      </c>
      <c r="M24" s="132">
        <v>25</v>
      </c>
      <c r="N24" s="71" t="s">
        <v>24</v>
      </c>
      <c r="O24" s="169" t="s">
        <v>164</v>
      </c>
      <c r="P24" s="169"/>
      <c r="Q24" s="169" t="s">
        <v>140</v>
      </c>
      <c r="R24" s="169"/>
      <c r="S24" s="169"/>
      <c r="T24" s="195" t="s">
        <v>278</v>
      </c>
      <c r="U24" s="195"/>
      <c r="V24" s="195"/>
      <c r="W24" s="177" t="s">
        <v>115</v>
      </c>
      <c r="X24" s="177"/>
      <c r="Y24" s="41" t="s">
        <v>88</v>
      </c>
      <c r="Z24" s="41" t="s">
        <v>90</v>
      </c>
      <c r="AA24" s="41" t="s">
        <v>90</v>
      </c>
      <c r="AB24" s="41" t="s">
        <v>88</v>
      </c>
      <c r="AC24" s="88"/>
      <c r="AD24" s="144" t="s">
        <v>401</v>
      </c>
    </row>
    <row r="25" spans="1:41" s="35" customFormat="1" ht="21" customHeight="1" x14ac:dyDescent="0.3">
      <c r="A25" s="11"/>
      <c r="B25" s="66"/>
      <c r="C25" s="302" t="s">
        <v>128</v>
      </c>
      <c r="D25" s="303"/>
      <c r="E25" s="303"/>
      <c r="F25" s="303"/>
      <c r="G25" s="303"/>
      <c r="H25" s="303"/>
      <c r="I25" s="303"/>
      <c r="J25" s="303"/>
      <c r="K25" s="303"/>
      <c r="L25" s="303"/>
      <c r="M25" s="303"/>
      <c r="N25" s="303"/>
      <c r="O25" s="303"/>
      <c r="P25" s="303"/>
      <c r="Q25" s="303"/>
      <c r="R25" s="303"/>
      <c r="S25" s="303"/>
      <c r="T25" s="303"/>
      <c r="U25" s="303"/>
      <c r="V25" s="303"/>
      <c r="W25" s="303"/>
      <c r="X25" s="303"/>
      <c r="Y25" s="303"/>
      <c r="Z25" s="303"/>
      <c r="AA25" s="303"/>
      <c r="AB25" s="303"/>
      <c r="AC25" s="303"/>
      <c r="AD25" s="304"/>
    </row>
    <row r="26" spans="1:41" s="35" customFormat="1" ht="73.349999999999994" customHeight="1" x14ac:dyDescent="0.3">
      <c r="A26" s="11"/>
      <c r="B26" s="65" t="s">
        <v>130</v>
      </c>
      <c r="C26" s="168" t="s">
        <v>129</v>
      </c>
      <c r="D26" s="169"/>
      <c r="E26" s="169"/>
      <c r="F26" s="265">
        <v>895031.98</v>
      </c>
      <c r="G26" s="265"/>
      <c r="H26" s="265">
        <v>298344</v>
      </c>
      <c r="I26" s="265"/>
      <c r="J26" s="265">
        <f>F26+H26</f>
        <v>1193375.98</v>
      </c>
      <c r="K26" s="265"/>
      <c r="L26" s="71">
        <v>75</v>
      </c>
      <c r="M26" s="71">
        <v>25</v>
      </c>
      <c r="N26" s="71" t="s">
        <v>24</v>
      </c>
      <c r="O26" s="169" t="s">
        <v>131</v>
      </c>
      <c r="P26" s="169"/>
      <c r="Q26" s="169" t="s">
        <v>369</v>
      </c>
      <c r="R26" s="169"/>
      <c r="S26" s="169"/>
      <c r="T26" s="177" t="s">
        <v>301</v>
      </c>
      <c r="U26" s="177"/>
      <c r="V26" s="177"/>
      <c r="W26" s="177" t="s">
        <v>115</v>
      </c>
      <c r="X26" s="177"/>
      <c r="Y26" s="41" t="s">
        <v>86</v>
      </c>
      <c r="Z26" s="41" t="s">
        <v>89</v>
      </c>
      <c r="AA26" s="41" t="s">
        <v>90</v>
      </c>
      <c r="AB26" s="41" t="s">
        <v>88</v>
      </c>
      <c r="AC26" s="127" t="s">
        <v>375</v>
      </c>
      <c r="AD26" s="54" t="s">
        <v>370</v>
      </c>
    </row>
    <row r="27" spans="1:41" s="35" customFormat="1" ht="21.75" customHeight="1" x14ac:dyDescent="0.3">
      <c r="A27" s="11"/>
      <c r="B27" s="66"/>
      <c r="C27" s="302" t="s">
        <v>382</v>
      </c>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3"/>
      <c r="AC27" s="303"/>
      <c r="AD27" s="304"/>
    </row>
    <row r="28" spans="1:41" s="35" customFormat="1" ht="174" customHeight="1" x14ac:dyDescent="0.3">
      <c r="A28" s="11"/>
      <c r="B28" s="125" t="s">
        <v>383</v>
      </c>
      <c r="C28" s="168" t="s">
        <v>384</v>
      </c>
      <c r="D28" s="168"/>
      <c r="E28" s="168"/>
      <c r="F28" s="265">
        <v>1987359.66</v>
      </c>
      <c r="G28" s="265"/>
      <c r="H28" s="265">
        <v>662453.22</v>
      </c>
      <c r="I28" s="265"/>
      <c r="J28" s="265">
        <f>F28+H28</f>
        <v>2649812.88</v>
      </c>
      <c r="K28" s="265"/>
      <c r="L28" s="71">
        <v>75</v>
      </c>
      <c r="M28" s="71">
        <v>25</v>
      </c>
      <c r="N28" s="71" t="s">
        <v>24</v>
      </c>
      <c r="O28" s="215" t="s">
        <v>385</v>
      </c>
      <c r="P28" s="216"/>
      <c r="Q28" s="215" t="s">
        <v>420</v>
      </c>
      <c r="R28" s="249"/>
      <c r="S28" s="216"/>
      <c r="T28" s="188" t="s">
        <v>419</v>
      </c>
      <c r="U28" s="267"/>
      <c r="V28" s="226"/>
      <c r="W28" s="188" t="s">
        <v>115</v>
      </c>
      <c r="X28" s="226"/>
      <c r="Y28" s="41" t="s">
        <v>88</v>
      </c>
      <c r="Z28" s="41" t="s">
        <v>89</v>
      </c>
      <c r="AA28" s="41" t="s">
        <v>90</v>
      </c>
      <c r="AB28" s="41" t="s">
        <v>88</v>
      </c>
      <c r="AC28" s="41"/>
      <c r="AD28" s="54"/>
      <c r="AE28" s="126"/>
      <c r="AF28" s="126"/>
      <c r="AG28" s="126"/>
      <c r="AH28" s="126"/>
      <c r="AI28" s="126"/>
      <c r="AJ28" s="126"/>
      <c r="AK28" s="126"/>
      <c r="AL28" s="126"/>
      <c r="AM28" s="126"/>
      <c r="AN28" s="126"/>
    </row>
    <row r="29" spans="1:41" ht="16.5" customHeight="1" x14ac:dyDescent="0.3">
      <c r="A29" s="18"/>
      <c r="B29" s="51"/>
      <c r="C29" s="306" t="s">
        <v>43</v>
      </c>
      <c r="D29" s="307"/>
      <c r="E29" s="307"/>
      <c r="F29" s="307"/>
      <c r="G29" s="307"/>
      <c r="H29" s="307"/>
      <c r="I29" s="307"/>
      <c r="J29" s="307"/>
      <c r="K29" s="307"/>
      <c r="L29" s="307"/>
      <c r="M29" s="307"/>
      <c r="N29" s="307"/>
      <c r="O29" s="307"/>
      <c r="P29" s="307"/>
      <c r="Q29" s="307"/>
      <c r="R29" s="307"/>
      <c r="S29" s="307"/>
      <c r="T29" s="307"/>
      <c r="U29" s="307"/>
      <c r="V29" s="307"/>
      <c r="W29" s="307"/>
      <c r="X29" s="307"/>
      <c r="Y29" s="307"/>
      <c r="Z29" s="307"/>
      <c r="AA29" s="307"/>
      <c r="AB29" s="307"/>
      <c r="AC29" s="307"/>
      <c r="AD29" s="308"/>
    </row>
    <row r="30" spans="1:41" s="35" customFormat="1" ht="151.35" customHeight="1" x14ac:dyDescent="0.3">
      <c r="A30" s="11"/>
      <c r="B30" s="39" t="s">
        <v>45</v>
      </c>
      <c r="C30" s="296" t="s">
        <v>44</v>
      </c>
      <c r="D30" s="296"/>
      <c r="E30" s="296"/>
      <c r="F30" s="299">
        <v>384000</v>
      </c>
      <c r="G30" s="284"/>
      <c r="H30" s="283">
        <v>128000</v>
      </c>
      <c r="I30" s="284"/>
      <c r="J30" s="283">
        <f>F30+H30</f>
        <v>512000</v>
      </c>
      <c r="K30" s="299"/>
      <c r="L30" s="71">
        <v>75</v>
      </c>
      <c r="M30" s="71">
        <v>25</v>
      </c>
      <c r="N30" s="29" t="s">
        <v>60</v>
      </c>
      <c r="O30" s="215" t="s">
        <v>103</v>
      </c>
      <c r="P30" s="216"/>
      <c r="Q30" s="215" t="s">
        <v>215</v>
      </c>
      <c r="R30" s="249"/>
      <c r="S30" s="216"/>
      <c r="T30" s="188" t="s">
        <v>429</v>
      </c>
      <c r="U30" s="267"/>
      <c r="V30" s="226"/>
      <c r="W30" s="178" t="s">
        <v>115</v>
      </c>
      <c r="X30" s="179"/>
      <c r="Y30" s="38" t="s">
        <v>86</v>
      </c>
      <c r="Z30" s="38" t="s">
        <v>88</v>
      </c>
      <c r="AA30" s="38" t="s">
        <v>90</v>
      </c>
      <c r="AB30" s="38" t="s">
        <v>88</v>
      </c>
      <c r="AC30" s="87"/>
      <c r="AD30" s="38"/>
    </row>
    <row r="31" spans="1:41" s="35" customFormat="1" ht="138.75" customHeight="1" x14ac:dyDescent="0.3">
      <c r="A31" s="11"/>
      <c r="B31" s="68" t="s">
        <v>353</v>
      </c>
      <c r="C31" s="256" t="s">
        <v>354</v>
      </c>
      <c r="D31" s="257"/>
      <c r="E31" s="263"/>
      <c r="F31" s="245">
        <v>383976.55</v>
      </c>
      <c r="G31" s="246"/>
      <c r="H31" s="245">
        <v>127992.18</v>
      </c>
      <c r="I31" s="246"/>
      <c r="J31" s="283">
        <f>F31+H31</f>
        <v>511968.73</v>
      </c>
      <c r="K31" s="299"/>
      <c r="L31" s="71">
        <v>75</v>
      </c>
      <c r="M31" s="71">
        <v>25</v>
      </c>
      <c r="N31" s="29" t="s">
        <v>24</v>
      </c>
      <c r="O31" s="250" t="s">
        <v>355</v>
      </c>
      <c r="P31" s="252"/>
      <c r="Q31" s="256" t="s">
        <v>356</v>
      </c>
      <c r="R31" s="257"/>
      <c r="S31" s="263"/>
      <c r="T31" s="178" t="s">
        <v>357</v>
      </c>
      <c r="U31" s="281"/>
      <c r="V31" s="179"/>
      <c r="W31" s="178" t="s">
        <v>115</v>
      </c>
      <c r="X31" s="179"/>
      <c r="Y31" s="38" t="s">
        <v>86</v>
      </c>
      <c r="Z31" s="38" t="s">
        <v>88</v>
      </c>
      <c r="AA31" s="38" t="s">
        <v>90</v>
      </c>
      <c r="AB31" s="38" t="s">
        <v>88</v>
      </c>
      <c r="AC31" s="38"/>
      <c r="AD31" s="38"/>
    </row>
    <row r="32" spans="1:41" s="35" customFormat="1" ht="17.25" customHeight="1" x14ac:dyDescent="0.3">
      <c r="A32" s="11"/>
      <c r="B32" s="68"/>
      <c r="C32" s="306" t="s">
        <v>243</v>
      </c>
      <c r="D32" s="307"/>
      <c r="E32" s="307"/>
      <c r="F32" s="307"/>
      <c r="G32" s="307"/>
      <c r="H32" s="307"/>
      <c r="I32" s="307"/>
      <c r="J32" s="307"/>
      <c r="K32" s="307"/>
      <c r="L32" s="307"/>
      <c r="M32" s="307"/>
      <c r="N32" s="307"/>
      <c r="O32" s="307"/>
      <c r="P32" s="307"/>
      <c r="Q32" s="307"/>
      <c r="R32" s="307"/>
      <c r="S32" s="307"/>
      <c r="T32" s="307"/>
      <c r="U32" s="307"/>
      <c r="V32" s="307"/>
      <c r="W32" s="307"/>
      <c r="X32" s="307"/>
      <c r="Y32" s="307"/>
      <c r="Z32" s="307"/>
      <c r="AA32" s="307"/>
      <c r="AB32" s="307"/>
      <c r="AC32" s="307"/>
      <c r="AD32" s="308"/>
    </row>
    <row r="33" spans="1:1820" s="35" customFormat="1" ht="80.25" customHeight="1" x14ac:dyDescent="0.3">
      <c r="A33" s="11"/>
      <c r="B33" s="82" t="s">
        <v>246</v>
      </c>
      <c r="C33" s="168" t="s">
        <v>247</v>
      </c>
      <c r="D33" s="168"/>
      <c r="E33" s="168"/>
      <c r="F33" s="265">
        <v>899999.89</v>
      </c>
      <c r="G33" s="265"/>
      <c r="H33" s="265">
        <v>299999.96999999997</v>
      </c>
      <c r="I33" s="265"/>
      <c r="J33" s="265">
        <f>SUM(F33:I33)</f>
        <v>1199999.8599999999</v>
      </c>
      <c r="K33" s="265"/>
      <c r="L33" s="71">
        <v>75</v>
      </c>
      <c r="M33" s="71">
        <v>25</v>
      </c>
      <c r="N33" s="33" t="s">
        <v>56</v>
      </c>
      <c r="O33" s="168" t="s">
        <v>248</v>
      </c>
      <c r="P33" s="168"/>
      <c r="Q33" s="168" t="s">
        <v>249</v>
      </c>
      <c r="R33" s="168"/>
      <c r="S33" s="168"/>
      <c r="T33" s="196" t="s">
        <v>250</v>
      </c>
      <c r="U33" s="196"/>
      <c r="V33" s="196"/>
      <c r="W33" s="177" t="s">
        <v>115</v>
      </c>
      <c r="X33" s="177"/>
      <c r="Y33" s="42" t="s">
        <v>251</v>
      </c>
      <c r="Z33" s="42" t="s">
        <v>92</v>
      </c>
      <c r="AA33" s="42" t="s">
        <v>90</v>
      </c>
      <c r="AB33" s="42" t="s">
        <v>88</v>
      </c>
      <c r="AC33" s="89"/>
      <c r="AD33" s="42"/>
    </row>
    <row r="34" spans="1:1820" s="142" customFormat="1" ht="80.25" customHeight="1" x14ac:dyDescent="0.3">
      <c r="A34" s="146"/>
      <c r="B34" s="82" t="s">
        <v>500</v>
      </c>
      <c r="C34" s="220" t="s">
        <v>506</v>
      </c>
      <c r="D34" s="183"/>
      <c r="E34" s="184"/>
      <c r="F34" s="151">
        <v>393986.36</v>
      </c>
      <c r="G34" s="152"/>
      <c r="H34" s="151">
        <v>131328.79</v>
      </c>
      <c r="I34" s="152"/>
      <c r="J34" s="151">
        <v>525315.15</v>
      </c>
      <c r="K34" s="152"/>
      <c r="L34" s="121">
        <v>75</v>
      </c>
      <c r="M34" s="121">
        <v>25</v>
      </c>
      <c r="N34" s="33" t="s">
        <v>56</v>
      </c>
      <c r="O34" s="220" t="s">
        <v>501</v>
      </c>
      <c r="P34" s="184"/>
      <c r="Q34" s="220" t="s">
        <v>502</v>
      </c>
      <c r="R34" s="183"/>
      <c r="S34" s="184"/>
      <c r="T34" s="301">
        <v>46266</v>
      </c>
      <c r="U34" s="186"/>
      <c r="V34" s="152"/>
      <c r="W34" s="177" t="s">
        <v>115</v>
      </c>
      <c r="X34" s="177"/>
      <c r="Y34" s="42" t="s">
        <v>251</v>
      </c>
      <c r="Z34" s="42" t="s">
        <v>92</v>
      </c>
      <c r="AA34" s="42" t="s">
        <v>90</v>
      </c>
      <c r="AB34" s="42" t="s">
        <v>88</v>
      </c>
      <c r="AC34" s="89"/>
      <c r="AD34" s="42"/>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6"/>
      <c r="BZ34" s="126"/>
      <c r="CA34" s="126"/>
      <c r="CB34" s="126"/>
      <c r="CC34" s="126"/>
      <c r="CD34" s="126"/>
      <c r="CE34" s="126"/>
      <c r="CF34" s="126"/>
      <c r="CG34" s="126"/>
      <c r="CH34" s="126"/>
      <c r="CI34" s="126"/>
      <c r="CJ34" s="126"/>
      <c r="CK34" s="126"/>
      <c r="CL34" s="126"/>
      <c r="CM34" s="126"/>
      <c r="CN34" s="126"/>
      <c r="CO34" s="126"/>
      <c r="CP34" s="126"/>
      <c r="CQ34" s="126"/>
      <c r="CR34" s="126"/>
      <c r="CS34" s="126"/>
      <c r="CT34" s="126"/>
      <c r="CU34" s="126"/>
      <c r="CV34" s="126"/>
      <c r="CW34" s="126"/>
      <c r="CX34" s="126"/>
      <c r="CY34" s="126"/>
      <c r="CZ34" s="126"/>
      <c r="DA34" s="126"/>
      <c r="DB34" s="126"/>
      <c r="DC34" s="126"/>
      <c r="DD34" s="126"/>
      <c r="DE34" s="126"/>
      <c r="DF34" s="126"/>
      <c r="DG34" s="126"/>
      <c r="DH34" s="126"/>
      <c r="DI34" s="126"/>
      <c r="DJ34" s="126"/>
      <c r="DK34" s="126"/>
      <c r="DL34" s="126"/>
      <c r="DM34" s="126"/>
      <c r="DN34" s="126"/>
      <c r="DO34" s="126"/>
      <c r="DP34" s="126"/>
      <c r="DQ34" s="126"/>
      <c r="DR34" s="126"/>
      <c r="DS34" s="126"/>
      <c r="DT34" s="126"/>
      <c r="DU34" s="126"/>
      <c r="DV34" s="126"/>
      <c r="DW34" s="126"/>
      <c r="DX34" s="126"/>
      <c r="DY34" s="126"/>
      <c r="DZ34" s="126"/>
      <c r="EA34" s="126"/>
      <c r="EB34" s="126"/>
      <c r="EC34" s="126"/>
      <c r="ED34" s="126"/>
      <c r="EE34" s="126"/>
      <c r="EF34" s="126"/>
      <c r="EG34" s="126"/>
      <c r="EH34" s="126"/>
      <c r="EI34" s="126"/>
      <c r="EJ34" s="126"/>
      <c r="EK34" s="126"/>
      <c r="EL34" s="126"/>
      <c r="EM34" s="126"/>
      <c r="EN34" s="126"/>
      <c r="EO34" s="126"/>
      <c r="EP34" s="126"/>
      <c r="EQ34" s="126"/>
      <c r="ER34" s="126"/>
      <c r="ES34" s="126"/>
      <c r="ET34" s="126"/>
      <c r="EU34" s="126"/>
      <c r="EV34" s="126"/>
      <c r="EW34" s="126"/>
      <c r="EX34" s="126"/>
      <c r="EY34" s="126"/>
      <c r="EZ34" s="126"/>
      <c r="FA34" s="126"/>
      <c r="FB34" s="126"/>
      <c r="FC34" s="126"/>
      <c r="FD34" s="126"/>
      <c r="FE34" s="126"/>
      <c r="FF34" s="126"/>
      <c r="FG34" s="126"/>
      <c r="FH34" s="126"/>
      <c r="FI34" s="126"/>
      <c r="FJ34" s="126"/>
      <c r="FK34" s="126"/>
      <c r="FL34" s="126"/>
      <c r="FM34" s="126"/>
      <c r="FN34" s="126"/>
      <c r="FO34" s="126"/>
      <c r="FP34" s="126"/>
      <c r="FQ34" s="126"/>
      <c r="FR34" s="126"/>
      <c r="FS34" s="126"/>
      <c r="FT34" s="126"/>
      <c r="FU34" s="126"/>
      <c r="FV34" s="126"/>
      <c r="FW34" s="126"/>
      <c r="FX34" s="126"/>
      <c r="FY34" s="126"/>
      <c r="FZ34" s="126"/>
      <c r="GA34" s="126"/>
      <c r="GB34" s="126"/>
      <c r="GC34" s="126"/>
      <c r="GD34" s="126"/>
      <c r="GE34" s="126"/>
      <c r="GF34" s="126"/>
      <c r="GG34" s="126"/>
      <c r="GH34" s="126"/>
      <c r="GI34" s="126"/>
      <c r="GJ34" s="126"/>
      <c r="GK34" s="126"/>
      <c r="GL34" s="126"/>
      <c r="GM34" s="126"/>
      <c r="GN34" s="126"/>
      <c r="GO34" s="126"/>
      <c r="GP34" s="126"/>
      <c r="GQ34" s="126"/>
      <c r="GR34" s="126"/>
      <c r="GS34" s="126"/>
      <c r="GT34" s="126"/>
      <c r="GU34" s="126"/>
      <c r="GV34" s="126"/>
      <c r="GW34" s="126"/>
      <c r="GX34" s="126"/>
      <c r="GY34" s="126"/>
      <c r="GZ34" s="126"/>
      <c r="HA34" s="126"/>
      <c r="HB34" s="126"/>
      <c r="HC34" s="126"/>
      <c r="HD34" s="126"/>
      <c r="HE34" s="126"/>
      <c r="HF34" s="126"/>
      <c r="HG34" s="126"/>
      <c r="HH34" s="126"/>
      <c r="HI34" s="126"/>
      <c r="HJ34" s="126"/>
      <c r="HK34" s="126"/>
      <c r="HL34" s="126"/>
      <c r="HM34" s="126"/>
      <c r="HN34" s="126"/>
      <c r="HO34" s="126"/>
      <c r="HP34" s="126"/>
      <c r="HQ34" s="126"/>
      <c r="HR34" s="126"/>
      <c r="HS34" s="126"/>
      <c r="HT34" s="126"/>
      <c r="HU34" s="126"/>
      <c r="HV34" s="126"/>
      <c r="HW34" s="126"/>
      <c r="HX34" s="126"/>
      <c r="HY34" s="126"/>
      <c r="HZ34" s="126"/>
      <c r="IA34" s="126"/>
      <c r="IB34" s="126"/>
      <c r="IC34" s="126"/>
      <c r="ID34" s="126"/>
      <c r="IE34" s="126"/>
      <c r="IF34" s="126"/>
      <c r="IG34" s="126"/>
      <c r="IH34" s="126"/>
      <c r="II34" s="126"/>
      <c r="IJ34" s="126"/>
      <c r="IK34" s="126"/>
      <c r="IL34" s="126"/>
      <c r="IM34" s="126"/>
      <c r="IN34" s="126"/>
      <c r="IO34" s="126"/>
      <c r="IP34" s="126"/>
      <c r="IQ34" s="126"/>
      <c r="IR34" s="126"/>
      <c r="IS34" s="126"/>
      <c r="IT34" s="126"/>
      <c r="IU34" s="126"/>
      <c r="IV34" s="126"/>
      <c r="IW34" s="126"/>
      <c r="IX34" s="126"/>
      <c r="IY34" s="126"/>
      <c r="IZ34" s="126"/>
      <c r="JA34" s="126"/>
      <c r="JB34" s="126"/>
      <c r="JC34" s="126"/>
      <c r="JD34" s="126"/>
      <c r="JE34" s="126"/>
      <c r="JF34" s="126"/>
      <c r="JG34" s="126"/>
      <c r="JH34" s="126"/>
      <c r="JI34" s="126"/>
      <c r="JJ34" s="126"/>
      <c r="JK34" s="126"/>
      <c r="JL34" s="126"/>
      <c r="JM34" s="126"/>
      <c r="JN34" s="126"/>
      <c r="JO34" s="126"/>
      <c r="JP34" s="126"/>
      <c r="JQ34" s="126"/>
      <c r="JR34" s="126"/>
      <c r="JS34" s="126"/>
      <c r="JT34" s="126"/>
      <c r="JU34" s="126"/>
      <c r="JV34" s="126"/>
      <c r="JW34" s="126"/>
      <c r="JX34" s="126"/>
      <c r="JY34" s="126"/>
      <c r="JZ34" s="126"/>
      <c r="KA34" s="126"/>
      <c r="KB34" s="126"/>
      <c r="KC34" s="126"/>
      <c r="KD34" s="126"/>
      <c r="KE34" s="126"/>
      <c r="KF34" s="126"/>
      <c r="KG34" s="126"/>
      <c r="KH34" s="126"/>
      <c r="KI34" s="126"/>
      <c r="KJ34" s="126"/>
      <c r="KK34" s="126"/>
      <c r="KL34" s="126"/>
      <c r="KM34" s="126"/>
      <c r="KN34" s="126"/>
      <c r="KO34" s="126"/>
      <c r="KP34" s="126"/>
      <c r="KQ34" s="126"/>
      <c r="KR34" s="126"/>
      <c r="KS34" s="126"/>
      <c r="KT34" s="126"/>
      <c r="KU34" s="126"/>
      <c r="KV34" s="126"/>
      <c r="KW34" s="126"/>
      <c r="KX34" s="126"/>
      <c r="KY34" s="126"/>
      <c r="KZ34" s="126"/>
      <c r="LA34" s="126"/>
      <c r="LB34" s="126"/>
      <c r="LC34" s="126"/>
      <c r="LD34" s="126"/>
      <c r="LE34" s="126"/>
      <c r="LF34" s="126"/>
      <c r="LG34" s="126"/>
      <c r="LH34" s="126"/>
      <c r="LI34" s="126"/>
      <c r="LJ34" s="126"/>
      <c r="LK34" s="126"/>
      <c r="LL34" s="126"/>
      <c r="LM34" s="126"/>
      <c r="LN34" s="126"/>
      <c r="LO34" s="126"/>
      <c r="LP34" s="126"/>
      <c r="LQ34" s="126"/>
      <c r="LR34" s="126"/>
      <c r="LS34" s="126"/>
      <c r="LT34" s="126"/>
      <c r="LU34" s="126"/>
      <c r="LV34" s="126"/>
      <c r="LW34" s="126"/>
      <c r="LX34" s="126"/>
      <c r="LY34" s="126"/>
      <c r="LZ34" s="126"/>
      <c r="MA34" s="126"/>
      <c r="MB34" s="126"/>
      <c r="MC34" s="126"/>
      <c r="MD34" s="126"/>
      <c r="ME34" s="126"/>
      <c r="MF34" s="126"/>
      <c r="MG34" s="126"/>
      <c r="MH34" s="126"/>
      <c r="MI34" s="126"/>
      <c r="MJ34" s="126"/>
      <c r="MK34" s="126"/>
      <c r="ML34" s="126"/>
      <c r="MM34" s="126"/>
      <c r="MN34" s="126"/>
      <c r="MO34" s="126"/>
      <c r="MP34" s="126"/>
      <c r="MQ34" s="126"/>
      <c r="MR34" s="126"/>
      <c r="MS34" s="126"/>
      <c r="MT34" s="126"/>
      <c r="MU34" s="126"/>
      <c r="MV34" s="126"/>
      <c r="MW34" s="126"/>
      <c r="MX34" s="126"/>
      <c r="MY34" s="126"/>
      <c r="MZ34" s="126"/>
      <c r="NA34" s="126"/>
      <c r="NB34" s="126"/>
      <c r="NC34" s="126"/>
      <c r="ND34" s="126"/>
      <c r="NE34" s="126"/>
      <c r="NF34" s="126"/>
      <c r="NG34" s="126"/>
      <c r="NH34" s="126"/>
      <c r="NI34" s="126"/>
      <c r="NJ34" s="126"/>
      <c r="NK34" s="126"/>
      <c r="NL34" s="126"/>
      <c r="NM34" s="126"/>
      <c r="NN34" s="126"/>
      <c r="NO34" s="126"/>
      <c r="NP34" s="126"/>
      <c r="NQ34" s="126"/>
      <c r="NR34" s="126"/>
      <c r="NS34" s="126"/>
      <c r="NT34" s="126"/>
      <c r="NU34" s="126"/>
      <c r="NV34" s="126"/>
      <c r="NW34" s="126"/>
      <c r="NX34" s="126"/>
      <c r="NY34" s="126"/>
      <c r="NZ34" s="126"/>
      <c r="OA34" s="126"/>
      <c r="OB34" s="126"/>
      <c r="OC34" s="126"/>
      <c r="OD34" s="126"/>
      <c r="OE34" s="126"/>
      <c r="OF34" s="126"/>
      <c r="OG34" s="126"/>
      <c r="OH34" s="126"/>
      <c r="OI34" s="126"/>
      <c r="OJ34" s="126"/>
      <c r="OK34" s="126"/>
      <c r="OL34" s="126"/>
      <c r="OM34" s="126"/>
      <c r="ON34" s="126"/>
      <c r="OO34" s="126"/>
      <c r="OP34" s="126"/>
      <c r="OQ34" s="126"/>
      <c r="OR34" s="126"/>
      <c r="OS34" s="126"/>
      <c r="OT34" s="126"/>
      <c r="OU34" s="126"/>
      <c r="OV34" s="126"/>
      <c r="OW34" s="126"/>
      <c r="OX34" s="126"/>
      <c r="OY34" s="126"/>
      <c r="OZ34" s="126"/>
      <c r="PA34" s="126"/>
      <c r="PB34" s="126"/>
      <c r="PC34" s="126"/>
      <c r="PD34" s="126"/>
      <c r="PE34" s="126"/>
      <c r="PF34" s="126"/>
      <c r="PG34" s="126"/>
      <c r="PH34" s="126"/>
      <c r="PI34" s="126"/>
      <c r="PJ34" s="126"/>
      <c r="PK34" s="126"/>
      <c r="PL34" s="126"/>
      <c r="PM34" s="126"/>
      <c r="PN34" s="126"/>
      <c r="PO34" s="126"/>
      <c r="PP34" s="126"/>
      <c r="PQ34" s="126"/>
      <c r="PR34" s="126"/>
      <c r="PS34" s="126"/>
      <c r="PT34" s="126"/>
      <c r="PU34" s="126"/>
      <c r="PV34" s="126"/>
      <c r="PW34" s="126"/>
      <c r="PX34" s="126"/>
      <c r="PY34" s="126"/>
      <c r="PZ34" s="126"/>
      <c r="QA34" s="126"/>
      <c r="QB34" s="126"/>
      <c r="QC34" s="126"/>
      <c r="QD34" s="126"/>
      <c r="QE34" s="126"/>
      <c r="QF34" s="126"/>
      <c r="QG34" s="126"/>
      <c r="QH34" s="126"/>
      <c r="QI34" s="126"/>
      <c r="QJ34" s="126"/>
      <c r="QK34" s="126"/>
      <c r="QL34" s="126"/>
      <c r="QM34" s="126"/>
      <c r="QN34" s="126"/>
      <c r="QO34" s="126"/>
      <c r="QP34" s="126"/>
      <c r="QQ34" s="126"/>
      <c r="QR34" s="126"/>
      <c r="QS34" s="126"/>
      <c r="QT34" s="126"/>
      <c r="QU34" s="126"/>
      <c r="QV34" s="126"/>
      <c r="QW34" s="126"/>
      <c r="QX34" s="126"/>
      <c r="QY34" s="126"/>
      <c r="QZ34" s="126"/>
      <c r="RA34" s="126"/>
      <c r="RB34" s="126"/>
      <c r="RC34" s="126"/>
      <c r="RD34" s="126"/>
      <c r="RE34" s="126"/>
      <c r="RF34" s="126"/>
      <c r="RG34" s="126"/>
      <c r="RH34" s="126"/>
      <c r="RI34" s="126"/>
      <c r="RJ34" s="126"/>
      <c r="RK34" s="126"/>
      <c r="RL34" s="126"/>
      <c r="RM34" s="126"/>
      <c r="RN34" s="126"/>
      <c r="RO34" s="126"/>
      <c r="RP34" s="126"/>
      <c r="RQ34" s="126"/>
      <c r="RR34" s="126"/>
      <c r="RS34" s="126"/>
      <c r="RT34" s="126"/>
      <c r="RU34" s="126"/>
      <c r="RV34" s="126"/>
      <c r="RW34" s="126"/>
      <c r="RX34" s="126"/>
      <c r="RY34" s="126"/>
      <c r="RZ34" s="126"/>
      <c r="SA34" s="126"/>
      <c r="SB34" s="126"/>
      <c r="SC34" s="126"/>
      <c r="SD34" s="126"/>
      <c r="SE34" s="126"/>
      <c r="SF34" s="126"/>
      <c r="SG34" s="126"/>
      <c r="SH34" s="126"/>
      <c r="SI34" s="126"/>
      <c r="SJ34" s="126"/>
      <c r="SK34" s="126"/>
      <c r="SL34" s="126"/>
      <c r="SM34" s="126"/>
      <c r="SN34" s="126"/>
      <c r="SO34" s="126"/>
      <c r="SP34" s="126"/>
      <c r="SQ34" s="126"/>
      <c r="SR34" s="126"/>
      <c r="SS34" s="126"/>
      <c r="ST34" s="126"/>
      <c r="SU34" s="126"/>
      <c r="SV34" s="126"/>
      <c r="SW34" s="126"/>
      <c r="SX34" s="126"/>
      <c r="SY34" s="126"/>
      <c r="SZ34" s="126"/>
      <c r="TA34" s="126"/>
      <c r="TB34" s="126"/>
      <c r="TC34" s="126"/>
      <c r="TD34" s="126"/>
      <c r="TE34" s="126"/>
      <c r="TF34" s="126"/>
      <c r="TG34" s="126"/>
      <c r="TH34" s="126"/>
      <c r="TI34" s="126"/>
      <c r="TJ34" s="126"/>
      <c r="TK34" s="126"/>
      <c r="TL34" s="126"/>
      <c r="TM34" s="126"/>
      <c r="TN34" s="126"/>
      <c r="TO34" s="126"/>
      <c r="TP34" s="126"/>
      <c r="TQ34" s="126"/>
      <c r="TR34" s="126"/>
      <c r="TS34" s="126"/>
      <c r="TT34" s="126"/>
      <c r="TU34" s="126"/>
      <c r="TV34" s="126"/>
      <c r="TW34" s="126"/>
      <c r="TX34" s="126"/>
      <c r="TY34" s="126"/>
      <c r="TZ34" s="126"/>
      <c r="UA34" s="126"/>
      <c r="UB34" s="126"/>
      <c r="UC34" s="126"/>
      <c r="UD34" s="126"/>
      <c r="UE34" s="126"/>
      <c r="UF34" s="126"/>
      <c r="UG34" s="126"/>
      <c r="UH34" s="126"/>
      <c r="UI34" s="126"/>
      <c r="UJ34" s="126"/>
      <c r="UK34" s="126"/>
      <c r="UL34" s="126"/>
      <c r="UM34" s="126"/>
      <c r="UN34" s="126"/>
      <c r="UO34" s="126"/>
      <c r="UP34" s="126"/>
      <c r="UQ34" s="126"/>
      <c r="UR34" s="126"/>
      <c r="US34" s="126"/>
      <c r="UT34" s="126"/>
      <c r="UU34" s="126"/>
      <c r="UV34" s="126"/>
      <c r="UW34" s="126"/>
      <c r="UX34" s="126"/>
      <c r="UY34" s="126"/>
      <c r="UZ34" s="126"/>
      <c r="VA34" s="126"/>
      <c r="VB34" s="126"/>
      <c r="VC34" s="126"/>
      <c r="VD34" s="126"/>
      <c r="VE34" s="126"/>
      <c r="VF34" s="126"/>
      <c r="VG34" s="126"/>
      <c r="VH34" s="126"/>
      <c r="VI34" s="126"/>
      <c r="VJ34" s="126"/>
      <c r="VK34" s="126"/>
      <c r="VL34" s="126"/>
      <c r="VM34" s="126"/>
      <c r="VN34" s="126"/>
      <c r="VO34" s="126"/>
      <c r="VP34" s="126"/>
      <c r="VQ34" s="126"/>
      <c r="VR34" s="126"/>
      <c r="VS34" s="126"/>
      <c r="VT34" s="126"/>
      <c r="VU34" s="126"/>
      <c r="VV34" s="126"/>
      <c r="VW34" s="126"/>
      <c r="VX34" s="126"/>
      <c r="VY34" s="126"/>
      <c r="VZ34" s="126"/>
      <c r="WA34" s="126"/>
      <c r="WB34" s="126"/>
      <c r="WC34" s="126"/>
      <c r="WD34" s="126"/>
      <c r="WE34" s="126"/>
      <c r="WF34" s="126"/>
      <c r="WG34" s="126"/>
      <c r="WH34" s="126"/>
      <c r="WI34" s="126"/>
      <c r="WJ34" s="126"/>
      <c r="WK34" s="126"/>
      <c r="WL34" s="126"/>
      <c r="WM34" s="126"/>
      <c r="WN34" s="126"/>
      <c r="WO34" s="126"/>
      <c r="WP34" s="126"/>
      <c r="WQ34" s="126"/>
      <c r="WR34" s="126"/>
      <c r="WS34" s="126"/>
      <c r="WT34" s="126"/>
      <c r="WU34" s="126"/>
      <c r="WV34" s="126"/>
      <c r="WW34" s="126"/>
      <c r="WX34" s="126"/>
      <c r="WY34" s="126"/>
      <c r="WZ34" s="126"/>
      <c r="XA34" s="126"/>
      <c r="XB34" s="126"/>
      <c r="XC34" s="126"/>
      <c r="XD34" s="126"/>
      <c r="XE34" s="126"/>
      <c r="XF34" s="126"/>
      <c r="XG34" s="126"/>
      <c r="XH34" s="126"/>
      <c r="XI34" s="126"/>
      <c r="XJ34" s="126"/>
      <c r="XK34" s="126"/>
      <c r="XL34" s="126"/>
      <c r="XM34" s="126"/>
      <c r="XN34" s="126"/>
      <c r="XO34" s="126"/>
      <c r="XP34" s="126"/>
      <c r="XQ34" s="126"/>
      <c r="XR34" s="126"/>
      <c r="XS34" s="126"/>
      <c r="XT34" s="126"/>
      <c r="XU34" s="126"/>
      <c r="XV34" s="126"/>
      <c r="XW34" s="126"/>
      <c r="XX34" s="126"/>
      <c r="XY34" s="126"/>
      <c r="XZ34" s="126"/>
      <c r="YA34" s="126"/>
      <c r="YB34" s="126"/>
      <c r="YC34" s="126"/>
      <c r="YD34" s="126"/>
      <c r="YE34" s="126"/>
      <c r="YF34" s="126"/>
      <c r="YG34" s="126"/>
      <c r="YH34" s="126"/>
      <c r="YI34" s="126"/>
      <c r="YJ34" s="126"/>
      <c r="YK34" s="126"/>
      <c r="YL34" s="126"/>
      <c r="YM34" s="126"/>
      <c r="YN34" s="126"/>
      <c r="YO34" s="126"/>
      <c r="YP34" s="126"/>
      <c r="YQ34" s="126"/>
      <c r="YR34" s="126"/>
      <c r="YS34" s="126"/>
      <c r="YT34" s="126"/>
      <c r="YU34" s="126"/>
      <c r="YV34" s="126"/>
      <c r="YW34" s="126"/>
      <c r="YX34" s="126"/>
      <c r="YY34" s="126"/>
      <c r="YZ34" s="126"/>
      <c r="ZA34" s="126"/>
      <c r="ZB34" s="126"/>
      <c r="ZC34" s="126"/>
      <c r="ZD34" s="126"/>
      <c r="ZE34" s="126"/>
      <c r="ZF34" s="126"/>
      <c r="ZG34" s="126"/>
      <c r="ZH34" s="126"/>
      <c r="ZI34" s="126"/>
      <c r="ZJ34" s="126"/>
      <c r="ZK34" s="126"/>
      <c r="ZL34" s="126"/>
      <c r="ZM34" s="126"/>
      <c r="ZN34" s="126"/>
      <c r="ZO34" s="126"/>
      <c r="ZP34" s="126"/>
      <c r="ZQ34" s="126"/>
      <c r="ZR34" s="126"/>
      <c r="ZS34" s="126"/>
      <c r="ZT34" s="126"/>
      <c r="ZU34" s="126"/>
      <c r="ZV34" s="126"/>
      <c r="ZW34" s="126"/>
      <c r="ZX34" s="126"/>
      <c r="ZY34" s="126"/>
      <c r="ZZ34" s="126"/>
      <c r="AAA34" s="126"/>
      <c r="AAB34" s="126"/>
      <c r="AAC34" s="126"/>
      <c r="AAD34" s="126"/>
      <c r="AAE34" s="126"/>
      <c r="AAF34" s="126"/>
      <c r="AAG34" s="126"/>
      <c r="AAH34" s="126"/>
      <c r="AAI34" s="126"/>
      <c r="AAJ34" s="126"/>
      <c r="AAK34" s="126"/>
      <c r="AAL34" s="126"/>
      <c r="AAM34" s="126"/>
      <c r="AAN34" s="126"/>
      <c r="AAO34" s="126"/>
      <c r="AAP34" s="126"/>
      <c r="AAQ34" s="126"/>
      <c r="AAR34" s="126"/>
      <c r="AAS34" s="126"/>
      <c r="AAT34" s="126"/>
      <c r="AAU34" s="126"/>
      <c r="AAV34" s="126"/>
      <c r="AAW34" s="126"/>
      <c r="AAX34" s="126"/>
      <c r="AAY34" s="126"/>
      <c r="AAZ34" s="126"/>
      <c r="ABA34" s="126"/>
      <c r="ABB34" s="126"/>
      <c r="ABC34" s="126"/>
      <c r="ABD34" s="126"/>
      <c r="ABE34" s="126"/>
      <c r="ABF34" s="126"/>
      <c r="ABG34" s="126"/>
      <c r="ABH34" s="126"/>
      <c r="ABI34" s="126"/>
      <c r="ABJ34" s="126"/>
      <c r="ABK34" s="126"/>
      <c r="ABL34" s="126"/>
      <c r="ABM34" s="126"/>
      <c r="ABN34" s="126"/>
      <c r="ABO34" s="126"/>
      <c r="ABP34" s="126"/>
      <c r="ABQ34" s="126"/>
      <c r="ABR34" s="126"/>
      <c r="ABS34" s="126"/>
      <c r="ABT34" s="126"/>
      <c r="ABU34" s="126"/>
      <c r="ABV34" s="126"/>
      <c r="ABW34" s="126"/>
      <c r="ABX34" s="126"/>
      <c r="ABY34" s="126"/>
      <c r="ABZ34" s="126"/>
      <c r="ACA34" s="126"/>
      <c r="ACB34" s="126"/>
      <c r="ACC34" s="126"/>
      <c r="ACD34" s="126"/>
      <c r="ACE34" s="126"/>
      <c r="ACF34" s="126"/>
      <c r="ACG34" s="126"/>
      <c r="ACH34" s="126"/>
      <c r="ACI34" s="126"/>
      <c r="ACJ34" s="126"/>
      <c r="ACK34" s="126"/>
      <c r="ACL34" s="126"/>
      <c r="ACM34" s="126"/>
      <c r="ACN34" s="126"/>
      <c r="ACO34" s="126"/>
      <c r="ACP34" s="126"/>
      <c r="ACQ34" s="126"/>
      <c r="ACR34" s="126"/>
      <c r="ACS34" s="126"/>
      <c r="ACT34" s="126"/>
      <c r="ACU34" s="126"/>
      <c r="ACV34" s="126"/>
      <c r="ACW34" s="126"/>
      <c r="ACX34" s="126"/>
      <c r="ACY34" s="126"/>
      <c r="ACZ34" s="126"/>
      <c r="ADA34" s="126"/>
      <c r="ADB34" s="126"/>
      <c r="ADC34" s="126"/>
      <c r="ADD34" s="126"/>
      <c r="ADE34" s="126"/>
      <c r="ADF34" s="126"/>
      <c r="ADG34" s="126"/>
      <c r="ADH34" s="126"/>
      <c r="ADI34" s="126"/>
      <c r="ADJ34" s="126"/>
      <c r="ADK34" s="126"/>
      <c r="ADL34" s="126"/>
      <c r="ADM34" s="126"/>
      <c r="ADN34" s="126"/>
      <c r="ADO34" s="126"/>
      <c r="ADP34" s="126"/>
      <c r="ADQ34" s="126"/>
      <c r="ADR34" s="126"/>
      <c r="ADS34" s="126"/>
      <c r="ADT34" s="126"/>
      <c r="ADU34" s="126"/>
      <c r="ADV34" s="126"/>
      <c r="ADW34" s="126"/>
      <c r="ADX34" s="126"/>
      <c r="ADY34" s="126"/>
      <c r="ADZ34" s="126"/>
      <c r="AEA34" s="126"/>
      <c r="AEB34" s="126"/>
      <c r="AEC34" s="126"/>
      <c r="AED34" s="126"/>
      <c r="AEE34" s="126"/>
      <c r="AEF34" s="126"/>
      <c r="AEG34" s="126"/>
      <c r="AEH34" s="126"/>
      <c r="AEI34" s="126"/>
      <c r="AEJ34" s="126"/>
      <c r="AEK34" s="126"/>
      <c r="AEL34" s="126"/>
      <c r="AEM34" s="126"/>
      <c r="AEN34" s="126"/>
      <c r="AEO34" s="126"/>
      <c r="AEP34" s="126"/>
      <c r="AEQ34" s="126"/>
      <c r="AER34" s="126"/>
      <c r="AES34" s="126"/>
      <c r="AET34" s="126"/>
      <c r="AEU34" s="126"/>
      <c r="AEV34" s="126"/>
      <c r="AEW34" s="126"/>
      <c r="AEX34" s="126"/>
      <c r="AEY34" s="126"/>
      <c r="AEZ34" s="126"/>
      <c r="AFA34" s="126"/>
      <c r="AFB34" s="126"/>
      <c r="AFC34" s="126"/>
      <c r="AFD34" s="126"/>
      <c r="AFE34" s="126"/>
      <c r="AFF34" s="126"/>
      <c r="AFG34" s="126"/>
      <c r="AFH34" s="126"/>
      <c r="AFI34" s="126"/>
      <c r="AFJ34" s="126"/>
      <c r="AFK34" s="126"/>
      <c r="AFL34" s="126"/>
      <c r="AFM34" s="126"/>
      <c r="AFN34" s="126"/>
      <c r="AFO34" s="126"/>
      <c r="AFP34" s="126"/>
      <c r="AFQ34" s="126"/>
      <c r="AFR34" s="126"/>
      <c r="AFS34" s="126"/>
      <c r="AFT34" s="126"/>
      <c r="AFU34" s="126"/>
      <c r="AFV34" s="126"/>
      <c r="AFW34" s="126"/>
      <c r="AFX34" s="126"/>
      <c r="AFY34" s="126"/>
      <c r="AFZ34" s="126"/>
      <c r="AGA34" s="126"/>
      <c r="AGB34" s="126"/>
      <c r="AGC34" s="126"/>
      <c r="AGD34" s="126"/>
      <c r="AGE34" s="126"/>
      <c r="AGF34" s="126"/>
      <c r="AGG34" s="126"/>
      <c r="AGH34" s="126"/>
      <c r="AGI34" s="126"/>
      <c r="AGJ34" s="126"/>
      <c r="AGK34" s="126"/>
      <c r="AGL34" s="126"/>
      <c r="AGM34" s="126"/>
      <c r="AGN34" s="126"/>
      <c r="AGO34" s="126"/>
      <c r="AGP34" s="126"/>
      <c r="AGQ34" s="126"/>
      <c r="AGR34" s="126"/>
      <c r="AGS34" s="126"/>
      <c r="AGT34" s="126"/>
      <c r="AGU34" s="126"/>
      <c r="AGV34" s="126"/>
      <c r="AGW34" s="126"/>
      <c r="AGX34" s="126"/>
      <c r="AGY34" s="126"/>
      <c r="AGZ34" s="126"/>
      <c r="AHA34" s="126"/>
      <c r="AHB34" s="126"/>
      <c r="AHC34" s="126"/>
      <c r="AHD34" s="126"/>
      <c r="AHE34" s="126"/>
      <c r="AHF34" s="126"/>
      <c r="AHG34" s="126"/>
      <c r="AHH34" s="126"/>
      <c r="AHI34" s="126"/>
      <c r="AHJ34" s="126"/>
      <c r="AHK34" s="126"/>
      <c r="AHL34" s="126"/>
      <c r="AHM34" s="126"/>
      <c r="AHN34" s="126"/>
      <c r="AHO34" s="126"/>
      <c r="AHP34" s="126"/>
      <c r="AHQ34" s="126"/>
      <c r="AHR34" s="126"/>
      <c r="AHS34" s="126"/>
      <c r="AHT34" s="126"/>
      <c r="AHU34" s="126"/>
      <c r="AHV34" s="126"/>
      <c r="AHW34" s="126"/>
      <c r="AHX34" s="126"/>
      <c r="AHY34" s="126"/>
      <c r="AHZ34" s="126"/>
      <c r="AIA34" s="126"/>
      <c r="AIB34" s="126"/>
      <c r="AIC34" s="126"/>
      <c r="AID34" s="126"/>
      <c r="AIE34" s="126"/>
      <c r="AIF34" s="126"/>
      <c r="AIG34" s="126"/>
      <c r="AIH34" s="126"/>
      <c r="AII34" s="126"/>
      <c r="AIJ34" s="126"/>
      <c r="AIK34" s="126"/>
      <c r="AIL34" s="126"/>
      <c r="AIM34" s="126"/>
      <c r="AIN34" s="126"/>
      <c r="AIO34" s="126"/>
      <c r="AIP34" s="126"/>
      <c r="AIQ34" s="126"/>
      <c r="AIR34" s="126"/>
      <c r="AIS34" s="126"/>
      <c r="AIT34" s="126"/>
      <c r="AIU34" s="126"/>
      <c r="AIV34" s="126"/>
      <c r="AIW34" s="126"/>
      <c r="AIX34" s="126"/>
      <c r="AIY34" s="126"/>
      <c r="AIZ34" s="126"/>
      <c r="AJA34" s="126"/>
      <c r="AJB34" s="126"/>
      <c r="AJC34" s="126"/>
      <c r="AJD34" s="126"/>
      <c r="AJE34" s="126"/>
      <c r="AJF34" s="126"/>
      <c r="AJG34" s="126"/>
      <c r="AJH34" s="126"/>
      <c r="AJI34" s="126"/>
      <c r="AJJ34" s="126"/>
      <c r="AJK34" s="126"/>
      <c r="AJL34" s="126"/>
      <c r="AJM34" s="126"/>
      <c r="AJN34" s="126"/>
      <c r="AJO34" s="126"/>
      <c r="AJP34" s="126"/>
      <c r="AJQ34" s="126"/>
      <c r="AJR34" s="126"/>
      <c r="AJS34" s="126"/>
      <c r="AJT34" s="126"/>
      <c r="AJU34" s="126"/>
      <c r="AJV34" s="126"/>
      <c r="AJW34" s="126"/>
      <c r="AJX34" s="126"/>
      <c r="AJY34" s="126"/>
      <c r="AJZ34" s="126"/>
      <c r="AKA34" s="126"/>
      <c r="AKB34" s="126"/>
      <c r="AKC34" s="126"/>
      <c r="AKD34" s="126"/>
      <c r="AKE34" s="126"/>
      <c r="AKF34" s="126"/>
      <c r="AKG34" s="126"/>
      <c r="AKH34" s="126"/>
      <c r="AKI34" s="126"/>
      <c r="AKJ34" s="126"/>
      <c r="AKK34" s="126"/>
      <c r="AKL34" s="126"/>
      <c r="AKM34" s="126"/>
      <c r="AKN34" s="126"/>
      <c r="AKO34" s="126"/>
      <c r="AKP34" s="126"/>
      <c r="AKQ34" s="126"/>
      <c r="AKR34" s="126"/>
      <c r="AKS34" s="126"/>
      <c r="AKT34" s="126"/>
      <c r="AKU34" s="126"/>
      <c r="AKV34" s="126"/>
      <c r="AKW34" s="126"/>
      <c r="AKX34" s="126"/>
      <c r="AKY34" s="126"/>
      <c r="AKZ34" s="126"/>
      <c r="ALA34" s="126"/>
      <c r="ALB34" s="126"/>
      <c r="ALC34" s="126"/>
      <c r="ALD34" s="126"/>
      <c r="ALE34" s="126"/>
      <c r="ALF34" s="126"/>
      <c r="ALG34" s="126"/>
      <c r="ALH34" s="126"/>
      <c r="ALI34" s="126"/>
      <c r="ALJ34" s="126"/>
      <c r="ALK34" s="126"/>
      <c r="ALL34" s="126"/>
      <c r="ALM34" s="126"/>
      <c r="ALN34" s="126"/>
      <c r="ALO34" s="126"/>
      <c r="ALP34" s="126"/>
      <c r="ALQ34" s="126"/>
      <c r="ALR34" s="126"/>
      <c r="ALS34" s="126"/>
      <c r="ALT34" s="126"/>
      <c r="ALU34" s="126"/>
      <c r="ALV34" s="126"/>
      <c r="ALW34" s="126"/>
      <c r="ALX34" s="126"/>
      <c r="ALY34" s="126"/>
      <c r="ALZ34" s="126"/>
      <c r="AMA34" s="126"/>
      <c r="AMB34" s="126"/>
      <c r="AMC34" s="126"/>
      <c r="AMD34" s="126"/>
      <c r="AME34" s="126"/>
      <c r="AMF34" s="126"/>
      <c r="AMG34" s="126"/>
      <c r="AMH34" s="126"/>
      <c r="AMI34" s="126"/>
      <c r="AMJ34" s="126"/>
      <c r="AMK34" s="126"/>
      <c r="AML34" s="126"/>
      <c r="AMM34" s="126"/>
      <c r="AMN34" s="126"/>
      <c r="AMO34" s="126"/>
      <c r="AMP34" s="126"/>
      <c r="AMQ34" s="126"/>
      <c r="AMR34" s="126"/>
      <c r="AMS34" s="126"/>
      <c r="AMT34" s="126"/>
      <c r="AMU34" s="126"/>
      <c r="AMV34" s="126"/>
      <c r="AMW34" s="126"/>
      <c r="AMX34" s="126"/>
      <c r="AMY34" s="126"/>
      <c r="AMZ34" s="126"/>
      <c r="ANA34" s="126"/>
      <c r="ANB34" s="126"/>
      <c r="ANC34" s="126"/>
      <c r="AND34" s="126"/>
      <c r="ANE34" s="126"/>
      <c r="ANF34" s="126"/>
      <c r="ANG34" s="126"/>
      <c r="ANH34" s="126"/>
      <c r="ANI34" s="126"/>
      <c r="ANJ34" s="126"/>
      <c r="ANK34" s="126"/>
      <c r="ANL34" s="126"/>
      <c r="ANM34" s="126"/>
      <c r="ANN34" s="126"/>
      <c r="ANO34" s="126"/>
      <c r="ANP34" s="126"/>
      <c r="ANQ34" s="126"/>
      <c r="ANR34" s="126"/>
      <c r="ANS34" s="126"/>
      <c r="ANT34" s="126"/>
      <c r="ANU34" s="126"/>
      <c r="ANV34" s="126"/>
      <c r="ANW34" s="126"/>
      <c r="ANX34" s="126"/>
      <c r="ANY34" s="126"/>
      <c r="ANZ34" s="126"/>
      <c r="AOA34" s="126"/>
      <c r="AOB34" s="126"/>
      <c r="AOC34" s="126"/>
      <c r="AOD34" s="126"/>
      <c r="AOE34" s="126"/>
      <c r="AOF34" s="126"/>
      <c r="AOG34" s="126"/>
      <c r="AOH34" s="126"/>
      <c r="AOI34" s="126"/>
      <c r="AOJ34" s="126"/>
      <c r="AOK34" s="126"/>
      <c r="AOL34" s="126"/>
      <c r="AOM34" s="126"/>
      <c r="AON34" s="126"/>
      <c r="AOO34" s="126"/>
      <c r="AOP34" s="126"/>
      <c r="AOQ34" s="126"/>
      <c r="AOR34" s="126"/>
      <c r="AOS34" s="126"/>
      <c r="AOT34" s="126"/>
      <c r="AOU34" s="126"/>
      <c r="AOV34" s="126"/>
      <c r="AOW34" s="126"/>
      <c r="AOX34" s="126"/>
      <c r="AOY34" s="126"/>
      <c r="AOZ34" s="126"/>
      <c r="APA34" s="126"/>
      <c r="APB34" s="126"/>
      <c r="APC34" s="126"/>
      <c r="APD34" s="126"/>
      <c r="APE34" s="126"/>
      <c r="APF34" s="126"/>
      <c r="APG34" s="126"/>
      <c r="APH34" s="126"/>
      <c r="API34" s="126"/>
      <c r="APJ34" s="126"/>
      <c r="APK34" s="126"/>
      <c r="APL34" s="126"/>
      <c r="APM34" s="126"/>
      <c r="APN34" s="126"/>
      <c r="APO34" s="126"/>
      <c r="APP34" s="126"/>
      <c r="APQ34" s="126"/>
      <c r="APR34" s="126"/>
      <c r="APS34" s="126"/>
      <c r="APT34" s="126"/>
      <c r="APU34" s="126"/>
      <c r="APV34" s="126"/>
      <c r="APW34" s="126"/>
      <c r="APX34" s="126"/>
      <c r="APY34" s="126"/>
      <c r="APZ34" s="126"/>
      <c r="AQA34" s="126"/>
      <c r="AQB34" s="126"/>
      <c r="AQC34" s="126"/>
      <c r="AQD34" s="126"/>
      <c r="AQE34" s="126"/>
      <c r="AQF34" s="126"/>
      <c r="AQG34" s="126"/>
      <c r="AQH34" s="126"/>
      <c r="AQI34" s="126"/>
      <c r="AQJ34" s="126"/>
      <c r="AQK34" s="126"/>
      <c r="AQL34" s="126"/>
      <c r="AQM34" s="126"/>
      <c r="AQN34" s="126"/>
      <c r="AQO34" s="126"/>
      <c r="AQP34" s="126"/>
      <c r="AQQ34" s="126"/>
      <c r="AQR34" s="126"/>
      <c r="AQS34" s="126"/>
      <c r="AQT34" s="126"/>
      <c r="AQU34" s="126"/>
      <c r="AQV34" s="126"/>
      <c r="AQW34" s="126"/>
      <c r="AQX34" s="126"/>
      <c r="AQY34" s="126"/>
      <c r="AQZ34" s="126"/>
      <c r="ARA34" s="126"/>
      <c r="ARB34" s="126"/>
      <c r="ARC34" s="126"/>
      <c r="ARD34" s="126"/>
      <c r="ARE34" s="126"/>
      <c r="ARF34" s="126"/>
      <c r="ARG34" s="126"/>
      <c r="ARH34" s="126"/>
      <c r="ARI34" s="126"/>
      <c r="ARJ34" s="126"/>
      <c r="ARK34" s="126"/>
      <c r="ARL34" s="126"/>
      <c r="ARM34" s="126"/>
      <c r="ARN34" s="126"/>
      <c r="ARO34" s="126"/>
      <c r="ARP34" s="126"/>
      <c r="ARQ34" s="126"/>
      <c r="ARR34" s="126"/>
      <c r="ARS34" s="126"/>
      <c r="ART34" s="126"/>
      <c r="ARU34" s="126"/>
      <c r="ARV34" s="126"/>
      <c r="ARW34" s="126"/>
      <c r="ARX34" s="126"/>
      <c r="ARY34" s="126"/>
      <c r="ARZ34" s="126"/>
      <c r="ASA34" s="126"/>
      <c r="ASB34" s="126"/>
      <c r="ASC34" s="126"/>
      <c r="ASD34" s="126"/>
      <c r="ASE34" s="126"/>
      <c r="ASF34" s="126"/>
      <c r="ASG34" s="126"/>
      <c r="ASH34" s="126"/>
      <c r="ASI34" s="126"/>
      <c r="ASJ34" s="126"/>
      <c r="ASK34" s="126"/>
      <c r="ASL34" s="126"/>
      <c r="ASM34" s="126"/>
      <c r="ASN34" s="126"/>
      <c r="ASO34" s="126"/>
      <c r="ASP34" s="126"/>
      <c r="ASQ34" s="126"/>
      <c r="ASR34" s="126"/>
      <c r="ASS34" s="126"/>
      <c r="AST34" s="126"/>
      <c r="ASU34" s="126"/>
      <c r="ASV34" s="126"/>
      <c r="ASW34" s="126"/>
      <c r="ASX34" s="126"/>
      <c r="ASY34" s="126"/>
      <c r="ASZ34" s="126"/>
      <c r="ATA34" s="126"/>
      <c r="ATB34" s="126"/>
      <c r="ATC34" s="126"/>
      <c r="ATD34" s="126"/>
      <c r="ATE34" s="126"/>
      <c r="ATF34" s="126"/>
      <c r="ATG34" s="126"/>
      <c r="ATH34" s="126"/>
      <c r="ATI34" s="126"/>
      <c r="ATJ34" s="126"/>
      <c r="ATK34" s="126"/>
      <c r="ATL34" s="126"/>
      <c r="ATM34" s="126"/>
      <c r="ATN34" s="126"/>
      <c r="ATO34" s="126"/>
      <c r="ATP34" s="126"/>
      <c r="ATQ34" s="126"/>
      <c r="ATR34" s="126"/>
      <c r="ATS34" s="126"/>
      <c r="ATT34" s="126"/>
      <c r="ATU34" s="126"/>
      <c r="ATV34" s="126"/>
      <c r="ATW34" s="126"/>
      <c r="ATX34" s="126"/>
      <c r="ATY34" s="126"/>
      <c r="ATZ34" s="126"/>
      <c r="AUA34" s="126"/>
      <c r="AUB34" s="126"/>
      <c r="AUC34" s="126"/>
      <c r="AUD34" s="126"/>
      <c r="AUE34" s="126"/>
      <c r="AUF34" s="126"/>
      <c r="AUG34" s="126"/>
      <c r="AUH34" s="126"/>
      <c r="AUI34" s="126"/>
      <c r="AUJ34" s="126"/>
      <c r="AUK34" s="126"/>
      <c r="AUL34" s="126"/>
      <c r="AUM34" s="126"/>
      <c r="AUN34" s="126"/>
      <c r="AUO34" s="126"/>
      <c r="AUP34" s="126"/>
      <c r="AUQ34" s="126"/>
      <c r="AUR34" s="126"/>
      <c r="AUS34" s="126"/>
      <c r="AUT34" s="126"/>
      <c r="AUU34" s="126"/>
      <c r="AUV34" s="126"/>
      <c r="AUW34" s="126"/>
      <c r="AUX34" s="126"/>
      <c r="AUY34" s="126"/>
      <c r="AUZ34" s="126"/>
      <c r="AVA34" s="126"/>
      <c r="AVB34" s="126"/>
      <c r="AVC34" s="126"/>
      <c r="AVD34" s="126"/>
      <c r="AVE34" s="126"/>
      <c r="AVF34" s="126"/>
      <c r="AVG34" s="126"/>
      <c r="AVH34" s="126"/>
      <c r="AVI34" s="126"/>
      <c r="AVJ34" s="126"/>
      <c r="AVK34" s="126"/>
      <c r="AVL34" s="126"/>
      <c r="AVM34" s="126"/>
      <c r="AVN34" s="126"/>
      <c r="AVO34" s="126"/>
      <c r="AVP34" s="126"/>
      <c r="AVQ34" s="126"/>
      <c r="AVR34" s="126"/>
      <c r="AVS34" s="126"/>
      <c r="AVT34" s="126"/>
      <c r="AVU34" s="126"/>
      <c r="AVV34" s="126"/>
      <c r="AVW34" s="126"/>
      <c r="AVX34" s="126"/>
      <c r="AVY34" s="126"/>
      <c r="AVZ34" s="126"/>
      <c r="AWA34" s="126"/>
      <c r="AWB34" s="126"/>
      <c r="AWC34" s="126"/>
      <c r="AWD34" s="126"/>
      <c r="AWE34" s="126"/>
      <c r="AWF34" s="126"/>
      <c r="AWG34" s="126"/>
      <c r="AWH34" s="126"/>
      <c r="AWI34" s="126"/>
      <c r="AWJ34" s="126"/>
      <c r="AWK34" s="126"/>
      <c r="AWL34" s="126"/>
      <c r="AWM34" s="126"/>
      <c r="AWN34" s="126"/>
      <c r="AWO34" s="126"/>
      <c r="AWP34" s="126"/>
      <c r="AWQ34" s="126"/>
      <c r="AWR34" s="126"/>
      <c r="AWS34" s="126"/>
      <c r="AWT34" s="126"/>
      <c r="AWU34" s="126"/>
      <c r="AWV34" s="126"/>
      <c r="AWW34" s="126"/>
      <c r="AWX34" s="126"/>
      <c r="AWY34" s="126"/>
      <c r="AWZ34" s="126"/>
      <c r="AXA34" s="126"/>
      <c r="AXB34" s="126"/>
      <c r="AXC34" s="126"/>
      <c r="AXD34" s="126"/>
      <c r="AXE34" s="126"/>
      <c r="AXF34" s="126"/>
      <c r="AXG34" s="126"/>
      <c r="AXH34" s="126"/>
      <c r="AXI34" s="126"/>
      <c r="AXJ34" s="126"/>
      <c r="AXK34" s="126"/>
      <c r="AXL34" s="126"/>
      <c r="AXM34" s="126"/>
      <c r="AXN34" s="126"/>
      <c r="AXO34" s="126"/>
      <c r="AXP34" s="126"/>
      <c r="AXQ34" s="126"/>
      <c r="AXR34" s="126"/>
      <c r="AXS34" s="126"/>
      <c r="AXT34" s="126"/>
      <c r="AXU34" s="126"/>
      <c r="AXV34" s="126"/>
      <c r="AXW34" s="126"/>
      <c r="AXX34" s="126"/>
      <c r="AXY34" s="126"/>
      <c r="AXZ34" s="126"/>
      <c r="AYA34" s="126"/>
      <c r="AYB34" s="126"/>
      <c r="AYC34" s="126"/>
      <c r="AYD34" s="126"/>
      <c r="AYE34" s="126"/>
      <c r="AYF34" s="126"/>
      <c r="AYG34" s="126"/>
      <c r="AYH34" s="126"/>
      <c r="AYI34" s="126"/>
      <c r="AYJ34" s="126"/>
      <c r="AYK34" s="126"/>
      <c r="AYL34" s="126"/>
      <c r="AYM34" s="126"/>
      <c r="AYN34" s="126"/>
      <c r="AYO34" s="126"/>
      <c r="AYP34" s="126"/>
      <c r="AYQ34" s="126"/>
      <c r="AYR34" s="126"/>
      <c r="AYS34" s="126"/>
      <c r="AYT34" s="126"/>
      <c r="AYU34" s="126"/>
      <c r="AYV34" s="126"/>
      <c r="AYW34" s="126"/>
      <c r="AYX34" s="126"/>
      <c r="AYY34" s="126"/>
      <c r="AYZ34" s="126"/>
      <c r="AZA34" s="126"/>
      <c r="AZB34" s="126"/>
      <c r="AZC34" s="126"/>
      <c r="AZD34" s="126"/>
      <c r="AZE34" s="126"/>
      <c r="AZF34" s="126"/>
      <c r="AZG34" s="126"/>
      <c r="AZH34" s="126"/>
      <c r="AZI34" s="126"/>
      <c r="AZJ34" s="126"/>
      <c r="AZK34" s="126"/>
      <c r="AZL34" s="126"/>
      <c r="AZM34" s="126"/>
      <c r="AZN34" s="126"/>
      <c r="AZO34" s="126"/>
      <c r="AZP34" s="126"/>
      <c r="AZQ34" s="126"/>
      <c r="AZR34" s="126"/>
      <c r="AZS34" s="126"/>
      <c r="AZT34" s="126"/>
      <c r="AZU34" s="126"/>
      <c r="AZV34" s="126"/>
      <c r="AZW34" s="126"/>
      <c r="AZX34" s="126"/>
      <c r="AZY34" s="126"/>
      <c r="AZZ34" s="126"/>
      <c r="BAA34" s="126"/>
      <c r="BAB34" s="126"/>
      <c r="BAC34" s="126"/>
      <c r="BAD34" s="126"/>
      <c r="BAE34" s="126"/>
      <c r="BAF34" s="126"/>
      <c r="BAG34" s="126"/>
      <c r="BAH34" s="126"/>
      <c r="BAI34" s="126"/>
      <c r="BAJ34" s="126"/>
      <c r="BAK34" s="126"/>
      <c r="BAL34" s="126"/>
      <c r="BAM34" s="126"/>
      <c r="BAN34" s="126"/>
      <c r="BAO34" s="126"/>
      <c r="BAP34" s="126"/>
      <c r="BAQ34" s="126"/>
      <c r="BAR34" s="126"/>
      <c r="BAS34" s="126"/>
      <c r="BAT34" s="126"/>
      <c r="BAU34" s="126"/>
      <c r="BAV34" s="126"/>
      <c r="BAW34" s="126"/>
      <c r="BAX34" s="126"/>
      <c r="BAY34" s="126"/>
      <c r="BAZ34" s="126"/>
      <c r="BBA34" s="126"/>
      <c r="BBB34" s="126"/>
      <c r="BBC34" s="126"/>
      <c r="BBD34" s="126"/>
      <c r="BBE34" s="126"/>
      <c r="BBF34" s="126"/>
      <c r="BBG34" s="126"/>
      <c r="BBH34" s="126"/>
      <c r="BBI34" s="126"/>
      <c r="BBJ34" s="126"/>
      <c r="BBK34" s="126"/>
      <c r="BBL34" s="126"/>
      <c r="BBM34" s="126"/>
      <c r="BBN34" s="126"/>
      <c r="BBO34" s="126"/>
      <c r="BBP34" s="126"/>
      <c r="BBQ34" s="126"/>
      <c r="BBR34" s="126"/>
      <c r="BBS34" s="126"/>
      <c r="BBT34" s="126"/>
      <c r="BBU34" s="126"/>
      <c r="BBV34" s="126"/>
      <c r="BBW34" s="126"/>
      <c r="BBX34" s="126"/>
      <c r="BBY34" s="126"/>
      <c r="BBZ34" s="126"/>
      <c r="BCA34" s="126"/>
      <c r="BCB34" s="126"/>
      <c r="BCC34" s="126"/>
      <c r="BCD34" s="126"/>
      <c r="BCE34" s="126"/>
      <c r="BCF34" s="126"/>
      <c r="BCG34" s="126"/>
      <c r="BCH34" s="126"/>
      <c r="BCI34" s="126"/>
      <c r="BCJ34" s="126"/>
      <c r="BCK34" s="126"/>
      <c r="BCL34" s="126"/>
      <c r="BCM34" s="126"/>
      <c r="BCN34" s="126"/>
      <c r="BCO34" s="126"/>
      <c r="BCP34" s="126"/>
      <c r="BCQ34" s="126"/>
      <c r="BCR34" s="126"/>
      <c r="BCS34" s="126"/>
      <c r="BCT34" s="126"/>
      <c r="BCU34" s="126"/>
      <c r="BCV34" s="126"/>
      <c r="BCW34" s="126"/>
      <c r="BCX34" s="126"/>
      <c r="BCY34" s="126"/>
      <c r="BCZ34" s="126"/>
      <c r="BDA34" s="126"/>
      <c r="BDB34" s="126"/>
      <c r="BDC34" s="126"/>
      <c r="BDD34" s="126"/>
      <c r="BDE34" s="126"/>
      <c r="BDF34" s="126"/>
      <c r="BDG34" s="126"/>
      <c r="BDH34" s="126"/>
      <c r="BDI34" s="126"/>
      <c r="BDJ34" s="126"/>
      <c r="BDK34" s="126"/>
      <c r="BDL34" s="126"/>
      <c r="BDM34" s="126"/>
      <c r="BDN34" s="126"/>
      <c r="BDO34" s="126"/>
      <c r="BDP34" s="126"/>
      <c r="BDQ34" s="126"/>
      <c r="BDR34" s="126"/>
      <c r="BDS34" s="126"/>
      <c r="BDT34" s="126"/>
      <c r="BDU34" s="126"/>
      <c r="BDV34" s="126"/>
      <c r="BDW34" s="126"/>
      <c r="BDX34" s="126"/>
      <c r="BDY34" s="126"/>
      <c r="BDZ34" s="126"/>
      <c r="BEA34" s="126"/>
      <c r="BEB34" s="126"/>
      <c r="BEC34" s="126"/>
      <c r="BED34" s="126"/>
      <c r="BEE34" s="126"/>
      <c r="BEF34" s="126"/>
      <c r="BEG34" s="126"/>
      <c r="BEH34" s="126"/>
      <c r="BEI34" s="126"/>
      <c r="BEJ34" s="126"/>
      <c r="BEK34" s="126"/>
      <c r="BEL34" s="126"/>
      <c r="BEM34" s="126"/>
      <c r="BEN34" s="126"/>
      <c r="BEO34" s="126"/>
      <c r="BEP34" s="126"/>
      <c r="BEQ34" s="126"/>
      <c r="BER34" s="126"/>
      <c r="BES34" s="126"/>
      <c r="BET34" s="126"/>
      <c r="BEU34" s="126"/>
      <c r="BEV34" s="126"/>
      <c r="BEW34" s="126"/>
      <c r="BEX34" s="126"/>
      <c r="BEY34" s="126"/>
      <c r="BEZ34" s="126"/>
      <c r="BFA34" s="126"/>
      <c r="BFB34" s="126"/>
      <c r="BFC34" s="126"/>
      <c r="BFD34" s="126"/>
      <c r="BFE34" s="126"/>
      <c r="BFF34" s="126"/>
      <c r="BFG34" s="126"/>
      <c r="BFH34" s="126"/>
      <c r="BFI34" s="126"/>
      <c r="BFJ34" s="126"/>
      <c r="BFK34" s="126"/>
      <c r="BFL34" s="126"/>
      <c r="BFM34" s="126"/>
      <c r="BFN34" s="126"/>
      <c r="BFO34" s="126"/>
      <c r="BFP34" s="126"/>
      <c r="BFQ34" s="126"/>
      <c r="BFR34" s="126"/>
      <c r="BFS34" s="126"/>
      <c r="BFT34" s="126"/>
      <c r="BFU34" s="126"/>
      <c r="BFV34" s="126"/>
      <c r="BFW34" s="126"/>
      <c r="BFX34" s="126"/>
      <c r="BFY34" s="126"/>
      <c r="BFZ34" s="126"/>
      <c r="BGA34" s="126"/>
      <c r="BGB34" s="126"/>
      <c r="BGC34" s="126"/>
      <c r="BGD34" s="126"/>
      <c r="BGE34" s="126"/>
      <c r="BGF34" s="126"/>
      <c r="BGG34" s="126"/>
      <c r="BGH34" s="126"/>
      <c r="BGI34" s="126"/>
      <c r="BGJ34" s="126"/>
      <c r="BGK34" s="126"/>
      <c r="BGL34" s="126"/>
      <c r="BGM34" s="126"/>
      <c r="BGN34" s="126"/>
      <c r="BGO34" s="126"/>
      <c r="BGP34" s="126"/>
      <c r="BGQ34" s="126"/>
      <c r="BGR34" s="126"/>
      <c r="BGS34" s="126"/>
      <c r="BGT34" s="126"/>
      <c r="BGU34" s="126"/>
      <c r="BGV34" s="126"/>
      <c r="BGW34" s="126"/>
      <c r="BGX34" s="126"/>
      <c r="BGY34" s="126"/>
      <c r="BGZ34" s="126"/>
      <c r="BHA34" s="126"/>
      <c r="BHB34" s="126"/>
      <c r="BHC34" s="126"/>
      <c r="BHD34" s="126"/>
      <c r="BHE34" s="126"/>
      <c r="BHF34" s="126"/>
      <c r="BHG34" s="126"/>
      <c r="BHH34" s="126"/>
      <c r="BHI34" s="126"/>
      <c r="BHJ34" s="126"/>
      <c r="BHK34" s="126"/>
      <c r="BHL34" s="126"/>
      <c r="BHM34" s="126"/>
      <c r="BHN34" s="126"/>
      <c r="BHO34" s="126"/>
      <c r="BHP34" s="126"/>
      <c r="BHQ34" s="126"/>
      <c r="BHR34" s="126"/>
      <c r="BHS34" s="126"/>
      <c r="BHT34" s="126"/>
      <c r="BHU34" s="126"/>
      <c r="BHV34" s="126"/>
      <c r="BHW34" s="126"/>
      <c r="BHX34" s="126"/>
      <c r="BHY34" s="126"/>
      <c r="BHZ34" s="126"/>
      <c r="BIA34" s="126"/>
      <c r="BIB34" s="126"/>
      <c r="BIC34" s="126"/>
      <c r="BID34" s="126"/>
      <c r="BIE34" s="126"/>
      <c r="BIF34" s="126"/>
      <c r="BIG34" s="126"/>
      <c r="BIH34" s="126"/>
      <c r="BII34" s="126"/>
      <c r="BIJ34" s="126"/>
      <c r="BIK34" s="126"/>
      <c r="BIL34" s="126"/>
      <c r="BIM34" s="126"/>
      <c r="BIN34" s="126"/>
      <c r="BIO34" s="126"/>
      <c r="BIP34" s="126"/>
      <c r="BIQ34" s="126"/>
      <c r="BIR34" s="126"/>
      <c r="BIS34" s="126"/>
      <c r="BIT34" s="126"/>
      <c r="BIU34" s="126"/>
      <c r="BIV34" s="126"/>
      <c r="BIW34" s="126"/>
      <c r="BIX34" s="126"/>
      <c r="BIY34" s="126"/>
      <c r="BIZ34" s="126"/>
      <c r="BJA34" s="126"/>
      <c r="BJB34" s="126"/>
      <c r="BJC34" s="126"/>
      <c r="BJD34" s="126"/>
      <c r="BJE34" s="126"/>
      <c r="BJF34" s="126"/>
      <c r="BJG34" s="126"/>
      <c r="BJH34" s="126"/>
      <c r="BJI34" s="126"/>
      <c r="BJJ34" s="126"/>
      <c r="BJK34" s="126"/>
      <c r="BJL34" s="126"/>
      <c r="BJM34" s="126"/>
      <c r="BJN34" s="126"/>
      <c r="BJO34" s="126"/>
      <c r="BJP34" s="126"/>
      <c r="BJQ34" s="126"/>
      <c r="BJR34" s="126"/>
      <c r="BJS34" s="126"/>
      <c r="BJT34" s="126"/>
      <c r="BJU34" s="126"/>
      <c r="BJV34" s="126"/>
      <c r="BJW34" s="126"/>
      <c r="BJX34" s="126"/>
      <c r="BJY34" s="126"/>
      <c r="BJZ34" s="126"/>
      <c r="BKA34" s="126"/>
      <c r="BKB34" s="126"/>
      <c r="BKC34" s="126"/>
      <c r="BKD34" s="126"/>
      <c r="BKE34" s="126"/>
      <c r="BKF34" s="126"/>
      <c r="BKG34" s="126"/>
      <c r="BKH34" s="126"/>
      <c r="BKI34" s="126"/>
      <c r="BKJ34" s="126"/>
      <c r="BKK34" s="126"/>
      <c r="BKL34" s="126"/>
      <c r="BKM34" s="126"/>
      <c r="BKN34" s="126"/>
      <c r="BKO34" s="126"/>
      <c r="BKP34" s="126"/>
      <c r="BKQ34" s="126"/>
      <c r="BKR34" s="126"/>
      <c r="BKS34" s="126"/>
      <c r="BKT34" s="126"/>
      <c r="BKU34" s="126"/>
      <c r="BKV34" s="126"/>
      <c r="BKW34" s="126"/>
      <c r="BKX34" s="126"/>
      <c r="BKY34" s="126"/>
      <c r="BKZ34" s="126"/>
      <c r="BLA34" s="126"/>
      <c r="BLB34" s="126"/>
      <c r="BLC34" s="126"/>
      <c r="BLD34" s="126"/>
      <c r="BLE34" s="126"/>
      <c r="BLF34" s="126"/>
      <c r="BLG34" s="126"/>
      <c r="BLH34" s="126"/>
      <c r="BLI34" s="126"/>
      <c r="BLJ34" s="126"/>
      <c r="BLK34" s="126"/>
      <c r="BLL34" s="126"/>
      <c r="BLM34" s="126"/>
      <c r="BLN34" s="126"/>
      <c r="BLO34" s="126"/>
      <c r="BLP34" s="126"/>
      <c r="BLQ34" s="126"/>
      <c r="BLR34" s="126"/>
      <c r="BLS34" s="126"/>
      <c r="BLT34" s="126"/>
      <c r="BLU34" s="126"/>
      <c r="BLV34" s="126"/>
      <c r="BLW34" s="126"/>
      <c r="BLX34" s="126"/>
      <c r="BLY34" s="126"/>
      <c r="BLZ34" s="126"/>
      <c r="BMA34" s="126"/>
      <c r="BMB34" s="126"/>
      <c r="BMC34" s="126"/>
      <c r="BMD34" s="126"/>
      <c r="BME34" s="126"/>
      <c r="BMF34" s="126"/>
      <c r="BMG34" s="126"/>
      <c r="BMH34" s="126"/>
      <c r="BMI34" s="126"/>
      <c r="BMJ34" s="126"/>
      <c r="BMK34" s="126"/>
      <c r="BML34" s="126"/>
      <c r="BMM34" s="126"/>
      <c r="BMN34" s="126"/>
      <c r="BMO34" s="126"/>
      <c r="BMP34" s="126"/>
      <c r="BMQ34" s="126"/>
      <c r="BMR34" s="126"/>
      <c r="BMS34" s="126"/>
      <c r="BMT34" s="126"/>
      <c r="BMU34" s="126"/>
      <c r="BMV34" s="126"/>
      <c r="BMW34" s="126"/>
      <c r="BMX34" s="126"/>
      <c r="BMY34" s="126"/>
      <c r="BMZ34" s="126"/>
      <c r="BNA34" s="126"/>
      <c r="BNB34" s="126"/>
      <c r="BNC34" s="126"/>
      <c r="BND34" s="126"/>
      <c r="BNE34" s="126"/>
      <c r="BNF34" s="126"/>
      <c r="BNG34" s="126"/>
      <c r="BNH34" s="126"/>
      <c r="BNI34" s="126"/>
      <c r="BNJ34" s="126"/>
      <c r="BNK34" s="126"/>
      <c r="BNL34" s="126"/>
      <c r="BNM34" s="126"/>
      <c r="BNN34" s="126"/>
      <c r="BNO34" s="126"/>
      <c r="BNP34" s="126"/>
      <c r="BNQ34" s="126"/>
      <c r="BNR34" s="126"/>
      <c r="BNS34" s="126"/>
      <c r="BNT34" s="126"/>
      <c r="BNU34" s="126"/>
      <c r="BNV34" s="126"/>
      <c r="BNW34" s="126"/>
      <c r="BNX34" s="126"/>
      <c r="BNY34" s="126"/>
      <c r="BNZ34" s="126"/>
      <c r="BQF34" s="126"/>
      <c r="BQG34" s="126"/>
      <c r="BQH34" s="126"/>
      <c r="BQI34" s="126"/>
      <c r="BQJ34" s="126"/>
      <c r="BQK34" s="126"/>
      <c r="BQL34" s="126"/>
      <c r="BQM34" s="126"/>
      <c r="BQN34" s="126"/>
      <c r="BQO34" s="126"/>
      <c r="BQP34" s="126"/>
      <c r="BQQ34" s="126"/>
      <c r="BQR34" s="126"/>
      <c r="BQS34" s="126"/>
      <c r="BQT34" s="126"/>
      <c r="BQU34" s="126"/>
      <c r="BQV34" s="126"/>
      <c r="BQW34" s="126"/>
      <c r="BQX34" s="126"/>
      <c r="BQY34" s="126"/>
      <c r="BQZ34" s="126"/>
    </row>
    <row r="35" spans="1:1820" s="35" customFormat="1" ht="66.75" customHeight="1" x14ac:dyDescent="0.3">
      <c r="A35" s="11"/>
      <c r="B35" s="114" t="s">
        <v>273</v>
      </c>
      <c r="C35" s="290" t="s">
        <v>274</v>
      </c>
      <c r="D35" s="291"/>
      <c r="E35" s="292"/>
      <c r="F35" s="151">
        <v>156000</v>
      </c>
      <c r="G35" s="264"/>
      <c r="H35" s="151">
        <v>52000</v>
      </c>
      <c r="I35" s="264"/>
      <c r="J35" s="151">
        <v>208000</v>
      </c>
      <c r="K35" s="264"/>
      <c r="L35" s="121">
        <v>75</v>
      </c>
      <c r="M35" s="121">
        <v>25</v>
      </c>
      <c r="N35" s="33" t="s">
        <v>56</v>
      </c>
      <c r="O35" s="220" t="s">
        <v>275</v>
      </c>
      <c r="P35" s="262"/>
      <c r="Q35" s="220" t="s">
        <v>277</v>
      </c>
      <c r="R35" s="272"/>
      <c r="S35" s="262"/>
      <c r="T35" s="273" t="s">
        <v>276</v>
      </c>
      <c r="U35" s="274"/>
      <c r="V35" s="275"/>
      <c r="W35" s="177" t="s">
        <v>115</v>
      </c>
      <c r="X35" s="177"/>
      <c r="Y35" s="42" t="s">
        <v>111</v>
      </c>
      <c r="Z35" s="42" t="s">
        <v>92</v>
      </c>
      <c r="AA35" s="42" t="s">
        <v>90</v>
      </c>
      <c r="AB35" s="42" t="s">
        <v>88</v>
      </c>
      <c r="AC35" s="89"/>
      <c r="AD35" s="42"/>
    </row>
    <row r="36" spans="1:1820" s="35" customFormat="1" ht="79.5" customHeight="1" x14ac:dyDescent="0.3">
      <c r="A36" s="11"/>
      <c r="B36" s="68" t="s">
        <v>238</v>
      </c>
      <c r="C36" s="296" t="s">
        <v>239</v>
      </c>
      <c r="D36" s="296"/>
      <c r="E36" s="296"/>
      <c r="F36" s="265">
        <v>300357.74</v>
      </c>
      <c r="G36" s="265"/>
      <c r="H36" s="265">
        <v>100119.25</v>
      </c>
      <c r="I36" s="265"/>
      <c r="J36" s="265">
        <f>SUM(F36:I36)</f>
        <v>400476.99</v>
      </c>
      <c r="K36" s="265"/>
      <c r="L36" s="71">
        <v>75</v>
      </c>
      <c r="M36" s="71">
        <v>25</v>
      </c>
      <c r="N36" s="33" t="s">
        <v>56</v>
      </c>
      <c r="O36" s="169" t="s">
        <v>240</v>
      </c>
      <c r="P36" s="169"/>
      <c r="Q36" s="169" t="s">
        <v>422</v>
      </c>
      <c r="R36" s="169"/>
      <c r="S36" s="169"/>
      <c r="T36" s="177" t="s">
        <v>241</v>
      </c>
      <c r="U36" s="177"/>
      <c r="V36" s="177"/>
      <c r="W36" s="177" t="s">
        <v>115</v>
      </c>
      <c r="X36" s="177"/>
      <c r="Y36" s="38" t="s">
        <v>111</v>
      </c>
      <c r="Z36" s="38" t="s">
        <v>92</v>
      </c>
      <c r="AA36" s="38" t="s">
        <v>90</v>
      </c>
      <c r="AB36" s="38" t="s">
        <v>88</v>
      </c>
      <c r="AC36" s="88" t="s">
        <v>423</v>
      </c>
      <c r="AD36" s="54" t="s">
        <v>424</v>
      </c>
    </row>
    <row r="37" spans="1:1820" ht="21.75" customHeight="1" x14ac:dyDescent="0.3">
      <c r="A37" s="11"/>
      <c r="B37" s="72"/>
      <c r="C37" s="352" t="s">
        <v>244</v>
      </c>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4"/>
    </row>
    <row r="38" spans="1:1820" s="35" customFormat="1" ht="111" customHeight="1" x14ac:dyDescent="0.3">
      <c r="A38" s="11"/>
      <c r="B38" s="36" t="s">
        <v>124</v>
      </c>
      <c r="C38" s="300" t="s">
        <v>117</v>
      </c>
      <c r="D38" s="300"/>
      <c r="E38" s="300"/>
      <c r="F38" s="297">
        <v>1650000</v>
      </c>
      <c r="G38" s="297"/>
      <c r="H38" s="297">
        <v>550000</v>
      </c>
      <c r="I38" s="297"/>
      <c r="J38" s="297">
        <f>F38+H38</f>
        <v>2200000</v>
      </c>
      <c r="K38" s="297"/>
      <c r="L38" s="131">
        <v>75</v>
      </c>
      <c r="M38" s="131">
        <v>25</v>
      </c>
      <c r="N38" s="46" t="s">
        <v>56</v>
      </c>
      <c r="O38" s="298" t="s">
        <v>271</v>
      </c>
      <c r="P38" s="298"/>
      <c r="Q38" s="298" t="s">
        <v>269</v>
      </c>
      <c r="R38" s="298"/>
      <c r="S38" s="298"/>
      <c r="T38" s="285" t="s">
        <v>242</v>
      </c>
      <c r="U38" s="285"/>
      <c r="V38" s="285"/>
      <c r="W38" s="285" t="s">
        <v>115</v>
      </c>
      <c r="X38" s="285"/>
      <c r="Y38" s="124" t="s">
        <v>125</v>
      </c>
      <c r="Z38" s="124" t="s">
        <v>92</v>
      </c>
      <c r="AA38" s="124" t="s">
        <v>95</v>
      </c>
      <c r="AB38" s="124" t="s">
        <v>88</v>
      </c>
      <c r="AC38" s="141"/>
      <c r="AD38" s="124"/>
    </row>
    <row r="39" spans="1:1820" s="35" customFormat="1" ht="201" customHeight="1" x14ac:dyDescent="0.3">
      <c r="A39" s="11"/>
      <c r="B39" s="33" t="s">
        <v>495</v>
      </c>
      <c r="C39" s="168" t="s">
        <v>496</v>
      </c>
      <c r="D39" s="168"/>
      <c r="E39" s="168"/>
      <c r="F39" s="265">
        <v>2077042.91</v>
      </c>
      <c r="G39" s="265"/>
      <c r="H39" s="265">
        <v>692347.64</v>
      </c>
      <c r="I39" s="265"/>
      <c r="J39" s="265">
        <f>SUM(F39:I39)</f>
        <v>2769390.55</v>
      </c>
      <c r="K39" s="265"/>
      <c r="L39" s="71">
        <v>75</v>
      </c>
      <c r="M39" s="71">
        <v>25</v>
      </c>
      <c r="N39" s="33" t="s">
        <v>56</v>
      </c>
      <c r="O39" s="169" t="s">
        <v>497</v>
      </c>
      <c r="P39" s="169"/>
      <c r="Q39" s="169" t="s">
        <v>498</v>
      </c>
      <c r="R39" s="169"/>
      <c r="S39" s="169"/>
      <c r="T39" s="177" t="s">
        <v>499</v>
      </c>
      <c r="U39" s="177"/>
      <c r="V39" s="177"/>
      <c r="W39" s="177" t="s">
        <v>115</v>
      </c>
      <c r="X39" s="177"/>
      <c r="Y39" s="41" t="s">
        <v>125</v>
      </c>
      <c r="Z39" s="41" t="s">
        <v>92</v>
      </c>
      <c r="AA39" s="41" t="s">
        <v>95</v>
      </c>
      <c r="AB39" s="41" t="s">
        <v>88</v>
      </c>
      <c r="AC39" s="41"/>
      <c r="AD39" s="41"/>
      <c r="AE39" s="126"/>
      <c r="AF39" s="126"/>
      <c r="AG39" s="126"/>
      <c r="AH39" s="126"/>
      <c r="AI39" s="126"/>
      <c r="AJ39" s="126"/>
      <c r="AK39" s="126"/>
      <c r="AL39" s="126"/>
      <c r="AM39" s="126"/>
      <c r="AN39" s="126"/>
      <c r="AO39" s="126"/>
      <c r="AP39" s="126"/>
    </row>
    <row r="40" spans="1:1820" ht="19.5" customHeight="1" x14ac:dyDescent="0.3">
      <c r="A40" s="22"/>
      <c r="B40" s="66"/>
      <c r="C40" s="306" t="s">
        <v>22</v>
      </c>
      <c r="D40" s="307"/>
      <c r="E40" s="307"/>
      <c r="F40" s="307"/>
      <c r="G40" s="307"/>
      <c r="H40" s="307"/>
      <c r="I40" s="307"/>
      <c r="J40" s="307"/>
      <c r="K40" s="307"/>
      <c r="L40" s="307"/>
      <c r="M40" s="307"/>
      <c r="N40" s="307"/>
      <c r="O40" s="307"/>
      <c r="P40" s="307"/>
      <c r="Q40" s="307"/>
      <c r="R40" s="307"/>
      <c r="S40" s="307"/>
      <c r="T40" s="307"/>
      <c r="U40" s="307"/>
      <c r="V40" s="307"/>
      <c r="W40" s="307"/>
      <c r="X40" s="307"/>
      <c r="Y40" s="307"/>
      <c r="Z40" s="307"/>
      <c r="AA40" s="307"/>
      <c r="AB40" s="307"/>
      <c r="AC40" s="307"/>
      <c r="AD40" s="308"/>
    </row>
    <row r="41" spans="1:1820" s="35" customFormat="1" ht="124.35" customHeight="1" x14ac:dyDescent="0.3">
      <c r="A41" s="22"/>
      <c r="B41" s="73" t="s">
        <v>23</v>
      </c>
      <c r="C41" s="168" t="s">
        <v>25</v>
      </c>
      <c r="D41" s="169"/>
      <c r="E41" s="169"/>
      <c r="F41" s="197">
        <v>35991825.939999998</v>
      </c>
      <c r="G41" s="197"/>
      <c r="H41" s="170">
        <v>3999091.78</v>
      </c>
      <c r="I41" s="170"/>
      <c r="J41" s="265">
        <v>39990917.719999999</v>
      </c>
      <c r="K41" s="266"/>
      <c r="L41" s="50">
        <v>90</v>
      </c>
      <c r="M41" s="50">
        <v>10</v>
      </c>
      <c r="N41" s="33" t="s">
        <v>24</v>
      </c>
      <c r="O41" s="168" t="s">
        <v>120</v>
      </c>
      <c r="P41" s="168"/>
      <c r="Q41" s="168" t="s">
        <v>121</v>
      </c>
      <c r="R41" s="168"/>
      <c r="S41" s="168"/>
      <c r="T41" s="168" t="s">
        <v>284</v>
      </c>
      <c r="U41" s="168"/>
      <c r="V41" s="168"/>
      <c r="W41" s="196" t="s">
        <v>141</v>
      </c>
      <c r="X41" s="196"/>
      <c r="Y41" s="41" t="s">
        <v>92</v>
      </c>
      <c r="Z41" s="41" t="s">
        <v>92</v>
      </c>
      <c r="AA41" s="41" t="s">
        <v>87</v>
      </c>
      <c r="AB41" s="41" t="s">
        <v>92</v>
      </c>
      <c r="AC41" s="88" t="s">
        <v>283</v>
      </c>
      <c r="AD41" s="54" t="s">
        <v>288</v>
      </c>
    </row>
    <row r="42" spans="1:1820" s="35" customFormat="1" ht="84.6" customHeight="1" x14ac:dyDescent="0.3">
      <c r="A42" s="22"/>
      <c r="B42" s="66" t="s">
        <v>96</v>
      </c>
      <c r="C42" s="167" t="s">
        <v>97</v>
      </c>
      <c r="D42" s="167"/>
      <c r="E42" s="167"/>
      <c r="F42" s="197">
        <v>3281744.01</v>
      </c>
      <c r="G42" s="197"/>
      <c r="H42" s="170">
        <v>364638.22</v>
      </c>
      <c r="I42" s="170"/>
      <c r="J42" s="170">
        <f>F42+H42</f>
        <v>3646382.2299999995</v>
      </c>
      <c r="K42" s="170"/>
      <c r="L42" s="71">
        <v>90</v>
      </c>
      <c r="M42" s="71">
        <v>10</v>
      </c>
      <c r="N42" s="29" t="s">
        <v>24</v>
      </c>
      <c r="O42" s="168" t="s">
        <v>165</v>
      </c>
      <c r="P42" s="169"/>
      <c r="Q42" s="202" t="s">
        <v>352</v>
      </c>
      <c r="R42" s="203"/>
      <c r="S42" s="203"/>
      <c r="T42" s="207" t="s">
        <v>230</v>
      </c>
      <c r="U42" s="177"/>
      <c r="V42" s="177"/>
      <c r="W42" s="195" t="s">
        <v>115</v>
      </c>
      <c r="X42" s="177"/>
      <c r="Y42" s="24" t="s">
        <v>88</v>
      </c>
      <c r="Z42" s="24" t="s">
        <v>89</v>
      </c>
      <c r="AA42" s="24" t="s">
        <v>87</v>
      </c>
      <c r="AB42" s="24" t="s">
        <v>88</v>
      </c>
      <c r="AC42" s="89" t="s">
        <v>346</v>
      </c>
      <c r="AD42" s="42" t="s">
        <v>347</v>
      </c>
    </row>
    <row r="43" spans="1:1820" ht="126.6" customHeight="1" x14ac:dyDescent="0.3">
      <c r="A43" s="22"/>
      <c r="B43" s="65" t="s">
        <v>118</v>
      </c>
      <c r="C43" s="156" t="s">
        <v>119</v>
      </c>
      <c r="D43" s="156"/>
      <c r="E43" s="156"/>
      <c r="F43" s="197">
        <v>5538826.4299999997</v>
      </c>
      <c r="G43" s="197"/>
      <c r="H43" s="170">
        <v>615425.16</v>
      </c>
      <c r="I43" s="170"/>
      <c r="J43" s="170">
        <f>F43+H43</f>
        <v>6154251.5899999999</v>
      </c>
      <c r="K43" s="170"/>
      <c r="L43" s="71">
        <v>90</v>
      </c>
      <c r="M43" s="71">
        <v>10</v>
      </c>
      <c r="N43" s="71" t="s">
        <v>24</v>
      </c>
      <c r="O43" s="168" t="s">
        <v>166</v>
      </c>
      <c r="P43" s="168"/>
      <c r="Q43" s="168" t="s">
        <v>371</v>
      </c>
      <c r="R43" s="168"/>
      <c r="S43" s="168"/>
      <c r="T43" s="196" t="s">
        <v>311</v>
      </c>
      <c r="U43" s="196"/>
      <c r="V43" s="196"/>
      <c r="W43" s="196" t="s">
        <v>115</v>
      </c>
      <c r="X43" s="196"/>
      <c r="Y43" s="42" t="s">
        <v>88</v>
      </c>
      <c r="Z43" s="42" t="s">
        <v>89</v>
      </c>
      <c r="AA43" s="42" t="s">
        <v>87</v>
      </c>
      <c r="AB43" s="42" t="s">
        <v>88</v>
      </c>
      <c r="AC43" s="89" t="s">
        <v>386</v>
      </c>
      <c r="AD43" s="42" t="s">
        <v>372</v>
      </c>
    </row>
    <row r="44" spans="1:1820" s="35" customFormat="1" ht="93" customHeight="1" x14ac:dyDescent="0.3">
      <c r="A44" s="22"/>
      <c r="B44" s="66" t="s">
        <v>98</v>
      </c>
      <c r="C44" s="167" t="s">
        <v>99</v>
      </c>
      <c r="D44" s="167"/>
      <c r="E44" s="167"/>
      <c r="F44" s="197">
        <v>4062751.17</v>
      </c>
      <c r="G44" s="197"/>
      <c r="H44" s="170">
        <v>451416.8</v>
      </c>
      <c r="I44" s="170"/>
      <c r="J44" s="170">
        <f>F44+H44</f>
        <v>4514167.97</v>
      </c>
      <c r="K44" s="170"/>
      <c r="L44" s="71">
        <v>90</v>
      </c>
      <c r="M44" s="71">
        <v>10</v>
      </c>
      <c r="N44" s="29" t="s">
        <v>24</v>
      </c>
      <c r="O44" s="168" t="s">
        <v>167</v>
      </c>
      <c r="P44" s="169"/>
      <c r="Q44" s="202" t="s">
        <v>402</v>
      </c>
      <c r="R44" s="203"/>
      <c r="S44" s="203"/>
      <c r="T44" s="206" t="s">
        <v>397</v>
      </c>
      <c r="U44" s="177"/>
      <c r="V44" s="177"/>
      <c r="W44" s="195" t="s">
        <v>115</v>
      </c>
      <c r="X44" s="177"/>
      <c r="Y44" s="24" t="s">
        <v>89</v>
      </c>
      <c r="Z44" s="24" t="s">
        <v>87</v>
      </c>
      <c r="AA44" s="24" t="s">
        <v>87</v>
      </c>
      <c r="AB44" s="24" t="s">
        <v>88</v>
      </c>
      <c r="AC44" s="86"/>
      <c r="AD44" s="24"/>
    </row>
    <row r="45" spans="1:1820" ht="105" customHeight="1" x14ac:dyDescent="0.3">
      <c r="A45" s="6"/>
      <c r="B45" s="18" t="s">
        <v>100</v>
      </c>
      <c r="C45" s="355" t="s">
        <v>101</v>
      </c>
      <c r="D45" s="356"/>
      <c r="E45" s="357"/>
      <c r="F45" s="200">
        <v>3008060.66</v>
      </c>
      <c r="G45" s="201"/>
      <c r="H45" s="208">
        <v>334228.96000000002</v>
      </c>
      <c r="I45" s="209"/>
      <c r="J45" s="361">
        <f>F45+H45</f>
        <v>3342289.62</v>
      </c>
      <c r="K45" s="362"/>
      <c r="L45" s="121">
        <v>90</v>
      </c>
      <c r="M45" s="121">
        <v>10</v>
      </c>
      <c r="N45" s="19" t="s">
        <v>24</v>
      </c>
      <c r="O45" s="190" t="s">
        <v>462</v>
      </c>
      <c r="P45" s="192"/>
      <c r="Q45" s="358" t="s">
        <v>105</v>
      </c>
      <c r="R45" s="359"/>
      <c r="S45" s="360"/>
      <c r="T45" s="157" t="s">
        <v>106</v>
      </c>
      <c r="U45" s="158"/>
      <c r="V45" s="159"/>
      <c r="W45" s="204" t="s">
        <v>115</v>
      </c>
      <c r="X45" s="205"/>
      <c r="Y45" s="37" t="s">
        <v>90</v>
      </c>
      <c r="Z45" s="37" t="s">
        <v>89</v>
      </c>
      <c r="AA45" s="38" t="s">
        <v>87</v>
      </c>
      <c r="AB45" s="38" t="s">
        <v>88</v>
      </c>
      <c r="AC45" s="88" t="s">
        <v>299</v>
      </c>
      <c r="AD45" s="41" t="s">
        <v>300</v>
      </c>
    </row>
    <row r="46" spans="1:1820" ht="24.75" customHeight="1" x14ac:dyDescent="0.3">
      <c r="A46" s="4"/>
      <c r="B46" s="4"/>
      <c r="C46" s="153" t="s">
        <v>64</v>
      </c>
      <c r="D46" s="154"/>
      <c r="E46" s="154"/>
      <c r="F46" s="154"/>
      <c r="G46" s="154"/>
      <c r="H46" s="154"/>
      <c r="I46" s="154"/>
      <c r="J46" s="154"/>
      <c r="K46" s="154"/>
      <c r="L46" s="154"/>
      <c r="M46" s="154"/>
      <c r="N46" s="154"/>
      <c r="O46" s="154"/>
      <c r="P46" s="154"/>
      <c r="Q46" s="154"/>
      <c r="R46" s="154"/>
      <c r="S46" s="154"/>
      <c r="T46" s="154"/>
      <c r="U46" s="154"/>
      <c r="V46" s="154"/>
      <c r="W46" s="154"/>
      <c r="X46" s="154"/>
      <c r="Y46" s="154"/>
      <c r="Z46" s="154"/>
      <c r="AA46" s="154"/>
      <c r="AB46" s="154"/>
      <c r="AC46" s="154"/>
      <c r="AD46" s="155"/>
    </row>
    <row r="47" spans="1:1820" s="35" customFormat="1" ht="134.85" customHeight="1" x14ac:dyDescent="0.3">
      <c r="A47" s="5"/>
      <c r="B47" s="40" t="s">
        <v>65</v>
      </c>
      <c r="C47" s="163" t="s">
        <v>67</v>
      </c>
      <c r="D47" s="164"/>
      <c r="E47" s="165"/>
      <c r="F47" s="166">
        <v>980271.48</v>
      </c>
      <c r="G47" s="166"/>
      <c r="H47" s="234">
        <v>108919.05</v>
      </c>
      <c r="I47" s="235"/>
      <c r="J47" s="442">
        <f>SUM(F47:I47)</f>
        <v>1089190.53</v>
      </c>
      <c r="K47" s="443"/>
      <c r="L47" s="133">
        <v>90</v>
      </c>
      <c r="M47" s="133">
        <v>10</v>
      </c>
      <c r="N47" s="74" t="s">
        <v>37</v>
      </c>
      <c r="O47" s="163" t="s">
        <v>122</v>
      </c>
      <c r="P47" s="164"/>
      <c r="Q47" s="163" t="s">
        <v>123</v>
      </c>
      <c r="R47" s="164"/>
      <c r="S47" s="165"/>
      <c r="T47" s="157" t="s">
        <v>479</v>
      </c>
      <c r="U47" s="158"/>
      <c r="V47" s="159"/>
      <c r="W47" s="204" t="s">
        <v>115</v>
      </c>
      <c r="X47" s="205"/>
      <c r="Y47" s="34" t="s">
        <v>111</v>
      </c>
      <c r="Z47" s="34" t="s">
        <v>92</v>
      </c>
      <c r="AA47" s="41" t="s">
        <v>87</v>
      </c>
      <c r="AB47" s="41" t="s">
        <v>88</v>
      </c>
      <c r="AC47" s="88"/>
      <c r="AD47" s="54" t="s">
        <v>400</v>
      </c>
      <c r="AQ47" s="115"/>
    </row>
    <row r="48" spans="1:1820" s="35" customFormat="1" ht="18.75" customHeight="1" x14ac:dyDescent="0.3">
      <c r="A48" s="5"/>
      <c r="B48" s="40"/>
      <c r="C48" s="231" t="s">
        <v>191</v>
      </c>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3"/>
    </row>
    <row r="49" spans="1:30" s="35" customFormat="1" ht="131.1" customHeight="1" x14ac:dyDescent="0.3">
      <c r="A49" s="5"/>
      <c r="B49" s="40" t="s">
        <v>192</v>
      </c>
      <c r="C49" s="163" t="s">
        <v>193</v>
      </c>
      <c r="D49" s="164"/>
      <c r="E49" s="165"/>
      <c r="F49" s="198">
        <v>3201536.06</v>
      </c>
      <c r="G49" s="199"/>
      <c r="H49" s="161">
        <v>355726.25</v>
      </c>
      <c r="I49" s="162"/>
      <c r="J49" s="161">
        <v>3557262.31</v>
      </c>
      <c r="K49" s="162"/>
      <c r="L49" s="121">
        <v>90</v>
      </c>
      <c r="M49" s="121">
        <v>10</v>
      </c>
      <c r="N49" s="19" t="s">
        <v>24</v>
      </c>
      <c r="O49" s="163" t="s">
        <v>194</v>
      </c>
      <c r="P49" s="165"/>
      <c r="Q49" s="163" t="s">
        <v>348</v>
      </c>
      <c r="R49" s="164"/>
      <c r="S49" s="165"/>
      <c r="T49" s="157" t="s">
        <v>196</v>
      </c>
      <c r="U49" s="158"/>
      <c r="V49" s="159"/>
      <c r="W49" s="204" t="s">
        <v>115</v>
      </c>
      <c r="X49" s="205"/>
      <c r="Y49" s="34" t="s">
        <v>89</v>
      </c>
      <c r="Z49" s="34" t="s">
        <v>89</v>
      </c>
      <c r="AA49" s="34" t="s">
        <v>87</v>
      </c>
      <c r="AB49" s="41" t="s">
        <v>88</v>
      </c>
      <c r="AC49" s="88" t="s">
        <v>349</v>
      </c>
      <c r="AD49" s="98" t="s">
        <v>350</v>
      </c>
    </row>
    <row r="50" spans="1:30" s="35" customFormat="1" ht="21" customHeight="1" x14ac:dyDescent="0.3">
      <c r="A50" s="5"/>
      <c r="B50" s="40"/>
      <c r="C50" s="171" t="s">
        <v>328</v>
      </c>
      <c r="D50" s="172"/>
      <c r="E50" s="172"/>
      <c r="F50" s="172"/>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3"/>
    </row>
    <row r="51" spans="1:30" s="35" customFormat="1" ht="154.35" customHeight="1" x14ac:dyDescent="0.3">
      <c r="A51" s="5"/>
      <c r="B51" s="40" t="s">
        <v>245</v>
      </c>
      <c r="C51" s="268" t="s">
        <v>266</v>
      </c>
      <c r="D51" s="269"/>
      <c r="E51" s="270"/>
      <c r="F51" s="160">
        <v>8792080</v>
      </c>
      <c r="G51" s="152"/>
      <c r="H51" s="160">
        <v>2198020</v>
      </c>
      <c r="I51" s="152"/>
      <c r="J51" s="160">
        <v>10990100</v>
      </c>
      <c r="K51" s="152"/>
      <c r="L51" s="129">
        <v>80</v>
      </c>
      <c r="M51" s="129">
        <v>20</v>
      </c>
      <c r="N51" s="29" t="s">
        <v>24</v>
      </c>
      <c r="O51" s="180" t="s">
        <v>267</v>
      </c>
      <c r="P51" s="184"/>
      <c r="Q51" s="180" t="s">
        <v>268</v>
      </c>
      <c r="R51" s="183"/>
      <c r="S51" s="184"/>
      <c r="T51" s="188" t="s">
        <v>433</v>
      </c>
      <c r="U51" s="186"/>
      <c r="V51" s="152"/>
      <c r="W51" s="178" t="s">
        <v>115</v>
      </c>
      <c r="X51" s="179"/>
      <c r="Y51" s="41" t="s">
        <v>92</v>
      </c>
      <c r="Z51" s="41" t="s">
        <v>92</v>
      </c>
      <c r="AA51" s="41" t="s">
        <v>87</v>
      </c>
      <c r="AB51" s="41" t="s">
        <v>92</v>
      </c>
      <c r="AC51" s="88"/>
      <c r="AD51" s="41"/>
    </row>
    <row r="52" spans="1:30" s="35" customFormat="1" ht="21" customHeight="1" x14ac:dyDescent="0.3">
      <c r="A52" s="5"/>
      <c r="B52" s="21"/>
      <c r="C52" s="427" t="s">
        <v>329</v>
      </c>
      <c r="D52" s="428"/>
      <c r="E52" s="428"/>
      <c r="F52" s="428"/>
      <c r="G52" s="428"/>
      <c r="H52" s="428"/>
      <c r="I52" s="428"/>
      <c r="J52" s="428"/>
      <c r="K52" s="428"/>
      <c r="L52" s="428"/>
      <c r="M52" s="428"/>
      <c r="N52" s="428"/>
      <c r="O52" s="428"/>
      <c r="P52" s="428"/>
      <c r="Q52" s="428"/>
      <c r="R52" s="428"/>
      <c r="S52" s="428"/>
      <c r="T52" s="428"/>
      <c r="U52" s="428"/>
      <c r="V52" s="428"/>
      <c r="W52" s="428"/>
      <c r="X52" s="428"/>
      <c r="Y52" s="428"/>
      <c r="Z52" s="428"/>
      <c r="AA52" s="428"/>
      <c r="AB52" s="428"/>
      <c r="AC52" s="428"/>
      <c r="AD52" s="429"/>
    </row>
    <row r="53" spans="1:30" s="35" customFormat="1" ht="177.6" customHeight="1" x14ac:dyDescent="0.3">
      <c r="A53" s="5"/>
      <c r="B53" s="40" t="s">
        <v>327</v>
      </c>
      <c r="C53" s="180" t="s">
        <v>330</v>
      </c>
      <c r="D53" s="183"/>
      <c r="E53" s="184"/>
      <c r="F53" s="160">
        <v>1540880.19</v>
      </c>
      <c r="G53" s="152"/>
      <c r="H53" s="160">
        <v>171208.91</v>
      </c>
      <c r="I53" s="152"/>
      <c r="J53" s="160">
        <v>1712089.1</v>
      </c>
      <c r="K53" s="152"/>
      <c r="L53" s="129">
        <v>90</v>
      </c>
      <c r="M53" s="129">
        <v>10</v>
      </c>
      <c r="N53" s="71" t="s">
        <v>24</v>
      </c>
      <c r="O53" s="180" t="s">
        <v>331</v>
      </c>
      <c r="P53" s="184"/>
      <c r="Q53" s="180" t="s">
        <v>480</v>
      </c>
      <c r="R53" s="183"/>
      <c r="S53" s="184"/>
      <c r="T53" s="188" t="s">
        <v>332</v>
      </c>
      <c r="U53" s="186"/>
      <c r="V53" s="152"/>
      <c r="W53" s="188" t="s">
        <v>115</v>
      </c>
      <c r="X53" s="226"/>
      <c r="Y53" s="41" t="s">
        <v>111</v>
      </c>
      <c r="Z53" s="41" t="s">
        <v>92</v>
      </c>
      <c r="AA53" s="41" t="s">
        <v>87</v>
      </c>
      <c r="AB53" s="41" t="s">
        <v>88</v>
      </c>
      <c r="AC53" s="88"/>
      <c r="AD53" s="41"/>
    </row>
    <row r="54" spans="1:30" s="35" customFormat="1" ht="114.6" customHeight="1" x14ac:dyDescent="0.3">
      <c r="A54" s="5"/>
      <c r="B54" s="40" t="s">
        <v>472</v>
      </c>
      <c r="C54" s="156" t="s">
        <v>473</v>
      </c>
      <c r="D54" s="430"/>
      <c r="E54" s="430"/>
      <c r="F54" s="187" t="s">
        <v>475</v>
      </c>
      <c r="G54" s="331"/>
      <c r="H54" s="187" t="s">
        <v>476</v>
      </c>
      <c r="I54" s="331"/>
      <c r="J54" s="187" t="s">
        <v>474</v>
      </c>
      <c r="K54" s="331"/>
      <c r="L54" s="33">
        <v>90</v>
      </c>
      <c r="M54" s="33">
        <v>10</v>
      </c>
      <c r="N54" s="71" t="s">
        <v>66</v>
      </c>
      <c r="O54" s="156" t="s">
        <v>477</v>
      </c>
      <c r="P54" s="430"/>
      <c r="Q54" s="156" t="s">
        <v>478</v>
      </c>
      <c r="R54" s="430"/>
      <c r="S54" s="430"/>
      <c r="T54" s="177" t="s">
        <v>507</v>
      </c>
      <c r="U54" s="331"/>
      <c r="V54" s="331"/>
      <c r="W54" s="177" t="s">
        <v>115</v>
      </c>
      <c r="X54" s="331"/>
      <c r="Y54" s="41" t="s">
        <v>111</v>
      </c>
      <c r="Z54" s="41" t="s">
        <v>92</v>
      </c>
      <c r="AA54" s="138" t="s">
        <v>87</v>
      </c>
      <c r="AB54" s="41" t="s">
        <v>88</v>
      </c>
      <c r="AC54" s="138"/>
      <c r="AD54" s="139"/>
    </row>
    <row r="55" spans="1:30" s="35" customFormat="1" ht="21" customHeight="1" x14ac:dyDescent="0.3">
      <c r="A55" s="5"/>
      <c r="B55" s="40"/>
      <c r="C55" s="171" t="s">
        <v>376</v>
      </c>
      <c r="D55" s="172"/>
      <c r="E55" s="172"/>
      <c r="F55" s="172"/>
      <c r="G55" s="172"/>
      <c r="H55" s="172"/>
      <c r="I55" s="172"/>
      <c r="J55" s="172"/>
      <c r="K55" s="172"/>
      <c r="L55" s="172"/>
      <c r="M55" s="172"/>
      <c r="N55" s="172"/>
      <c r="O55" s="172"/>
      <c r="P55" s="172"/>
      <c r="Q55" s="172"/>
      <c r="R55" s="172"/>
      <c r="S55" s="172"/>
      <c r="T55" s="172"/>
      <c r="U55" s="172"/>
      <c r="V55" s="172"/>
      <c r="W55" s="172"/>
      <c r="X55" s="172"/>
      <c r="Y55" s="172"/>
      <c r="Z55" s="172"/>
      <c r="AA55" s="172"/>
      <c r="AB55" s="172"/>
      <c r="AC55" s="172"/>
      <c r="AD55" s="173"/>
    </row>
    <row r="56" spans="1:30" s="35" customFormat="1" ht="160.35" customHeight="1" x14ac:dyDescent="0.3">
      <c r="A56" s="5"/>
      <c r="B56" s="40" t="s">
        <v>377</v>
      </c>
      <c r="C56" s="156" t="s">
        <v>378</v>
      </c>
      <c r="D56" s="156"/>
      <c r="E56" s="156"/>
      <c r="F56" s="187">
        <v>14528160</v>
      </c>
      <c r="G56" s="187"/>
      <c r="H56" s="187">
        <v>1614240</v>
      </c>
      <c r="I56" s="187"/>
      <c r="J56" s="187">
        <f>F56+H56</f>
        <v>16142400</v>
      </c>
      <c r="K56" s="187"/>
      <c r="L56" s="71">
        <v>90</v>
      </c>
      <c r="M56" s="71">
        <v>10</v>
      </c>
      <c r="N56" s="71" t="s">
        <v>24</v>
      </c>
      <c r="O56" s="156" t="s">
        <v>379</v>
      </c>
      <c r="P56" s="156"/>
      <c r="Q56" s="156" t="s">
        <v>380</v>
      </c>
      <c r="R56" s="156"/>
      <c r="S56" s="156"/>
      <c r="T56" s="177" t="s">
        <v>381</v>
      </c>
      <c r="U56" s="177"/>
      <c r="V56" s="177"/>
      <c r="W56" s="177" t="s">
        <v>115</v>
      </c>
      <c r="X56" s="177"/>
      <c r="Y56" s="41" t="s">
        <v>92</v>
      </c>
      <c r="Z56" s="41" t="s">
        <v>92</v>
      </c>
      <c r="AA56" s="41" t="s">
        <v>87</v>
      </c>
      <c r="AB56" s="41" t="s">
        <v>92</v>
      </c>
      <c r="AC56" s="41"/>
      <c r="AD56" s="41"/>
    </row>
    <row r="57" spans="1:30" s="35" customFormat="1" ht="13.8" x14ac:dyDescent="0.3">
      <c r="A57" s="5"/>
      <c r="B57" s="40"/>
      <c r="C57" s="171" t="s">
        <v>449</v>
      </c>
      <c r="D57" s="172"/>
      <c r="E57" s="172"/>
      <c r="F57" s="172"/>
      <c r="G57" s="172"/>
      <c r="H57" s="172"/>
      <c r="I57" s="172"/>
      <c r="J57" s="172"/>
      <c r="K57" s="172"/>
      <c r="L57" s="172"/>
      <c r="M57" s="172"/>
      <c r="N57" s="172"/>
      <c r="O57" s="172"/>
      <c r="P57" s="172"/>
      <c r="Q57" s="172"/>
      <c r="R57" s="172"/>
      <c r="S57" s="172"/>
      <c r="T57" s="172"/>
      <c r="U57" s="172"/>
      <c r="V57" s="172"/>
      <c r="W57" s="172"/>
      <c r="X57" s="172"/>
      <c r="Y57" s="172"/>
      <c r="Z57" s="172"/>
      <c r="AA57" s="172"/>
      <c r="AB57" s="172"/>
      <c r="AC57" s="172"/>
      <c r="AD57" s="173"/>
    </row>
    <row r="58" spans="1:30" s="35" customFormat="1" ht="214.35" customHeight="1" x14ac:dyDescent="0.3">
      <c r="A58" s="5"/>
      <c r="B58" s="40" t="s">
        <v>464</v>
      </c>
      <c r="C58" s="180" t="s">
        <v>465</v>
      </c>
      <c r="D58" s="181"/>
      <c r="E58" s="181"/>
      <c r="F58" s="189">
        <v>959217.34</v>
      </c>
      <c r="G58" s="152"/>
      <c r="H58" s="189">
        <v>106579.7</v>
      </c>
      <c r="I58" s="152"/>
      <c r="J58" s="189">
        <v>1065797.04</v>
      </c>
      <c r="K58" s="152"/>
      <c r="L58" s="147">
        <v>90</v>
      </c>
      <c r="M58" s="147">
        <v>10</v>
      </c>
      <c r="N58" s="147" t="s">
        <v>454</v>
      </c>
      <c r="O58" s="182" t="s">
        <v>466</v>
      </c>
      <c r="P58" s="184"/>
      <c r="Q58" s="180" t="s">
        <v>468</v>
      </c>
      <c r="R58" s="181"/>
      <c r="S58" s="181"/>
      <c r="T58" s="182" t="s">
        <v>467</v>
      </c>
      <c r="U58" s="183"/>
      <c r="V58" s="184"/>
      <c r="W58" s="185" t="s">
        <v>115</v>
      </c>
      <c r="X58" s="186"/>
      <c r="Y58" s="148" t="s">
        <v>458</v>
      </c>
      <c r="Z58" s="149" t="s">
        <v>92</v>
      </c>
      <c r="AA58" s="148" t="s">
        <v>396</v>
      </c>
      <c r="AB58" s="148" t="s">
        <v>88</v>
      </c>
      <c r="AC58" s="150"/>
      <c r="AD58" s="145"/>
    </row>
    <row r="59" spans="1:30" s="35" customFormat="1" ht="116.4" customHeight="1" x14ac:dyDescent="0.3">
      <c r="A59" s="5"/>
      <c r="B59" s="40" t="s">
        <v>489</v>
      </c>
      <c r="C59" s="180" t="s">
        <v>490</v>
      </c>
      <c r="D59" s="181"/>
      <c r="E59" s="181"/>
      <c r="F59" s="189">
        <v>2656800</v>
      </c>
      <c r="G59" s="152"/>
      <c r="H59" s="189">
        <v>295200</v>
      </c>
      <c r="I59" s="152"/>
      <c r="J59" s="189">
        <f>SUM(F59:I59)</f>
        <v>2952000</v>
      </c>
      <c r="K59" s="152"/>
      <c r="L59" s="147">
        <v>90</v>
      </c>
      <c r="M59" s="147">
        <v>10</v>
      </c>
      <c r="N59" s="147" t="s">
        <v>24</v>
      </c>
      <c r="O59" s="182" t="s">
        <v>491</v>
      </c>
      <c r="P59" s="184"/>
      <c r="Q59" s="180" t="s">
        <v>492</v>
      </c>
      <c r="R59" s="437"/>
      <c r="S59" s="438"/>
      <c r="T59" s="439" t="s">
        <v>493</v>
      </c>
      <c r="U59" s="440"/>
      <c r="V59" s="441"/>
      <c r="W59" s="185" t="s">
        <v>115</v>
      </c>
      <c r="X59" s="186"/>
      <c r="Y59" s="148" t="s">
        <v>494</v>
      </c>
      <c r="Z59" s="149" t="s">
        <v>90</v>
      </c>
      <c r="AA59" s="148" t="s">
        <v>396</v>
      </c>
      <c r="AB59" s="148" t="s">
        <v>88</v>
      </c>
      <c r="AC59" s="150"/>
      <c r="AD59" s="145"/>
    </row>
    <row r="60" spans="1:30" s="35" customFormat="1" ht="84" customHeight="1" x14ac:dyDescent="0.3">
      <c r="A60" s="5"/>
      <c r="B60" s="40" t="s">
        <v>450</v>
      </c>
      <c r="C60" s="180" t="s">
        <v>452</v>
      </c>
      <c r="D60" s="183"/>
      <c r="E60" s="184"/>
      <c r="F60" s="160">
        <v>264697.15999999997</v>
      </c>
      <c r="G60" s="152"/>
      <c r="H60" s="160">
        <v>29410.799999999999</v>
      </c>
      <c r="I60" s="152"/>
      <c r="J60" s="160">
        <f>+F60+H60</f>
        <v>294107.95999999996</v>
      </c>
      <c r="K60" s="152"/>
      <c r="L60" s="71">
        <v>90</v>
      </c>
      <c r="M60" s="71">
        <v>10</v>
      </c>
      <c r="N60" s="71" t="s">
        <v>454</v>
      </c>
      <c r="O60" s="180" t="s">
        <v>455</v>
      </c>
      <c r="P60" s="184"/>
      <c r="Q60" s="180" t="s">
        <v>456</v>
      </c>
      <c r="R60" s="183"/>
      <c r="S60" s="184"/>
      <c r="T60" s="188" t="s">
        <v>457</v>
      </c>
      <c r="U60" s="186"/>
      <c r="V60" s="152"/>
      <c r="W60" s="188" t="s">
        <v>115</v>
      </c>
      <c r="X60" s="152"/>
      <c r="Y60" s="41" t="s">
        <v>458</v>
      </c>
      <c r="Z60" s="41" t="s">
        <v>89</v>
      </c>
      <c r="AA60" s="41" t="s">
        <v>396</v>
      </c>
      <c r="AB60" s="41" t="s">
        <v>88</v>
      </c>
      <c r="AC60" s="41"/>
      <c r="AD60" s="41"/>
    </row>
    <row r="61" spans="1:30" s="35" customFormat="1" ht="271.5" customHeight="1" x14ac:dyDescent="0.3">
      <c r="A61" s="5"/>
      <c r="B61" s="40" t="s">
        <v>451</v>
      </c>
      <c r="C61" s="180" t="s">
        <v>453</v>
      </c>
      <c r="D61" s="183"/>
      <c r="E61" s="184"/>
      <c r="F61" s="160">
        <v>399673.89</v>
      </c>
      <c r="G61" s="152"/>
      <c r="H61" s="160">
        <v>44408.21</v>
      </c>
      <c r="I61" s="152"/>
      <c r="J61" s="160">
        <f>+F61+H61</f>
        <v>444082.10000000003</v>
      </c>
      <c r="K61" s="152"/>
      <c r="L61" s="71">
        <v>90</v>
      </c>
      <c r="M61" s="71">
        <v>10</v>
      </c>
      <c r="N61" s="71" t="s">
        <v>454</v>
      </c>
      <c r="O61" s="180" t="s">
        <v>460</v>
      </c>
      <c r="P61" s="184"/>
      <c r="Q61" s="180" t="s">
        <v>461</v>
      </c>
      <c r="R61" s="183"/>
      <c r="S61" s="184"/>
      <c r="T61" s="188" t="s">
        <v>459</v>
      </c>
      <c r="U61" s="186"/>
      <c r="V61" s="152"/>
      <c r="W61" s="188" t="s">
        <v>115</v>
      </c>
      <c r="X61" s="152"/>
      <c r="Y61" s="41" t="s">
        <v>458</v>
      </c>
      <c r="Z61" s="41" t="s">
        <v>92</v>
      </c>
      <c r="AA61" s="41" t="s">
        <v>396</v>
      </c>
      <c r="AB61" s="41" t="s">
        <v>88</v>
      </c>
      <c r="AC61" s="41"/>
      <c r="AD61" s="41"/>
    </row>
    <row r="62" spans="1:30" ht="16.5" customHeight="1" x14ac:dyDescent="0.3">
      <c r="A62" s="3"/>
      <c r="B62" s="3"/>
      <c r="C62" s="174" t="s">
        <v>39</v>
      </c>
      <c r="D62" s="175"/>
      <c r="E62" s="175"/>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6"/>
    </row>
    <row r="63" spans="1:30" ht="16.5" customHeight="1" x14ac:dyDescent="0.3">
      <c r="A63" s="3"/>
      <c r="B63" s="3"/>
      <c r="C63" s="174" t="s">
        <v>259</v>
      </c>
      <c r="D63" s="175"/>
      <c r="E63" s="175"/>
      <c r="F63" s="175"/>
      <c r="G63" s="175"/>
      <c r="H63" s="175"/>
      <c r="I63" s="175"/>
      <c r="J63" s="175"/>
      <c r="K63" s="175"/>
      <c r="L63" s="175"/>
      <c r="M63" s="175"/>
      <c r="N63" s="175"/>
      <c r="O63" s="175"/>
      <c r="P63" s="175"/>
      <c r="Q63" s="175"/>
      <c r="R63" s="175"/>
      <c r="S63" s="175"/>
      <c r="T63" s="175"/>
      <c r="U63" s="175"/>
      <c r="V63" s="175"/>
      <c r="W63" s="175"/>
      <c r="X63" s="175"/>
      <c r="Y63" s="175"/>
      <c r="Z63" s="175"/>
      <c r="AA63" s="175"/>
      <c r="AB63" s="175"/>
      <c r="AC63" s="175"/>
      <c r="AD63" s="176"/>
    </row>
    <row r="64" spans="1:30" ht="270" customHeight="1" x14ac:dyDescent="0.3">
      <c r="A64" s="6"/>
      <c r="B64" s="40" t="s">
        <v>260</v>
      </c>
      <c r="C64" s="190" t="s">
        <v>261</v>
      </c>
      <c r="D64" s="191"/>
      <c r="E64" s="192"/>
      <c r="F64" s="193">
        <v>799927.39</v>
      </c>
      <c r="G64" s="194"/>
      <c r="H64" s="193">
        <v>266642.46999999997</v>
      </c>
      <c r="I64" s="194"/>
      <c r="J64" s="193">
        <f>F64+H64</f>
        <v>1066569.8599999999</v>
      </c>
      <c r="K64" s="194"/>
      <c r="L64" s="120">
        <v>75</v>
      </c>
      <c r="M64" s="120">
        <v>25</v>
      </c>
      <c r="N64" s="33" t="s">
        <v>56</v>
      </c>
      <c r="O64" s="190" t="s">
        <v>262</v>
      </c>
      <c r="P64" s="192"/>
      <c r="Q64" s="190" t="s">
        <v>263</v>
      </c>
      <c r="R64" s="191"/>
      <c r="S64" s="192"/>
      <c r="T64" s="157" t="s">
        <v>264</v>
      </c>
      <c r="U64" s="158"/>
      <c r="V64" s="159"/>
      <c r="W64" s="157" t="s">
        <v>115</v>
      </c>
      <c r="X64" s="159"/>
      <c r="Y64" s="34" t="s">
        <v>88</v>
      </c>
      <c r="Z64" s="34" t="s">
        <v>92</v>
      </c>
      <c r="AA64" s="41" t="s">
        <v>90</v>
      </c>
      <c r="AB64" s="41" t="s">
        <v>88</v>
      </c>
      <c r="AC64" s="88"/>
      <c r="AD64" s="41"/>
    </row>
    <row r="65" spans="1:100" s="143" customFormat="1" ht="101.7" customHeight="1" x14ac:dyDescent="0.3">
      <c r="A65" s="444"/>
      <c r="B65" s="445" t="s">
        <v>503</v>
      </c>
      <c r="C65" s="446" t="s">
        <v>504</v>
      </c>
      <c r="D65" s="447"/>
      <c r="E65" s="448"/>
      <c r="F65" s="449">
        <v>399688.41</v>
      </c>
      <c r="G65" s="450"/>
      <c r="H65" s="451">
        <v>133229.47</v>
      </c>
      <c r="I65" s="452"/>
      <c r="J65" s="451">
        <v>532917.88</v>
      </c>
      <c r="K65" s="452"/>
      <c r="L65" s="453">
        <v>75</v>
      </c>
      <c r="M65" s="453">
        <v>25</v>
      </c>
      <c r="N65" s="454" t="s">
        <v>56</v>
      </c>
      <c r="O65" s="455" t="s">
        <v>508</v>
      </c>
      <c r="P65" s="455"/>
      <c r="Q65" s="456" t="s">
        <v>505</v>
      </c>
      <c r="R65" s="457"/>
      <c r="S65" s="457"/>
      <c r="T65" s="458">
        <v>46266</v>
      </c>
      <c r="U65" s="450"/>
      <c r="V65" s="450"/>
      <c r="W65" s="459" t="s">
        <v>115</v>
      </c>
      <c r="X65" s="450"/>
      <c r="Y65" s="460" t="s">
        <v>88</v>
      </c>
      <c r="Z65" s="460" t="s">
        <v>92</v>
      </c>
      <c r="AA65" s="460" t="s">
        <v>90</v>
      </c>
      <c r="AB65" s="460" t="s">
        <v>88</v>
      </c>
      <c r="AC65" s="460"/>
      <c r="AD65" s="460"/>
      <c r="AE65" s="461"/>
      <c r="AF65" s="461"/>
      <c r="AG65" s="461"/>
      <c r="AH65" s="461"/>
      <c r="AI65" s="461"/>
      <c r="AJ65" s="461"/>
      <c r="AK65" s="461"/>
      <c r="AL65" s="461"/>
      <c r="AQ65" s="461"/>
      <c r="AR65" s="461"/>
      <c r="AS65" s="461"/>
      <c r="AT65" s="461"/>
      <c r="AU65" s="461"/>
      <c r="AV65" s="461"/>
      <c r="AW65" s="461"/>
      <c r="AX65" s="461"/>
      <c r="AY65" s="461"/>
      <c r="AZ65" s="461"/>
      <c r="BA65" s="461"/>
      <c r="BB65" s="461"/>
      <c r="BC65" s="461"/>
      <c r="BD65" s="461"/>
      <c r="BE65" s="461"/>
      <c r="BF65" s="461"/>
      <c r="BG65" s="461"/>
      <c r="BH65" s="461"/>
      <c r="BI65" s="461"/>
      <c r="BJ65" s="461"/>
      <c r="BK65" s="461"/>
      <c r="BL65" s="461"/>
      <c r="BM65" s="461"/>
      <c r="BN65" s="461"/>
      <c r="BO65" s="461"/>
      <c r="BP65" s="461"/>
      <c r="BQ65" s="461"/>
      <c r="BR65" s="461"/>
      <c r="BS65" s="461"/>
      <c r="BT65" s="461"/>
      <c r="BU65" s="461"/>
      <c r="BV65" s="461"/>
      <c r="BW65" s="461"/>
      <c r="BX65" s="461"/>
      <c r="BY65" s="461"/>
      <c r="BZ65" s="461"/>
      <c r="CA65" s="461"/>
      <c r="CB65" s="461"/>
      <c r="CC65" s="461"/>
      <c r="CD65" s="461"/>
      <c r="CE65" s="461"/>
      <c r="CF65" s="461"/>
      <c r="CG65" s="461"/>
      <c r="CH65" s="461"/>
      <c r="CI65" s="461"/>
      <c r="CJ65" s="461"/>
      <c r="CK65" s="461"/>
      <c r="CL65" s="461"/>
      <c r="CM65" s="461"/>
      <c r="CN65" s="461"/>
      <c r="CO65" s="461"/>
      <c r="CP65" s="461"/>
      <c r="CQ65" s="461"/>
      <c r="CR65" s="461"/>
      <c r="CS65" s="461"/>
      <c r="CT65" s="461"/>
      <c r="CU65" s="461"/>
      <c r="CV65" s="461"/>
    </row>
    <row r="66" spans="1:100" ht="16.5" customHeight="1" x14ac:dyDescent="0.3">
      <c r="A66" s="3"/>
      <c r="B66" s="3"/>
      <c r="C66" s="174" t="s">
        <v>40</v>
      </c>
      <c r="D66" s="175"/>
      <c r="E66" s="175"/>
      <c r="F66" s="175"/>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c r="AD66" s="176"/>
    </row>
    <row r="67" spans="1:100" ht="81.599999999999994" customHeight="1" x14ac:dyDescent="0.3">
      <c r="A67" s="6"/>
      <c r="B67" s="21" t="s">
        <v>42</v>
      </c>
      <c r="C67" s="236" t="s">
        <v>41</v>
      </c>
      <c r="D67" s="237"/>
      <c r="E67" s="238"/>
      <c r="F67" s="239">
        <v>973995.75</v>
      </c>
      <c r="G67" s="240"/>
      <c r="H67" s="239">
        <v>324665.25</v>
      </c>
      <c r="I67" s="240"/>
      <c r="J67" s="239">
        <f>F67+H67</f>
        <v>1298661</v>
      </c>
      <c r="K67" s="240"/>
      <c r="L67" s="134">
        <v>75</v>
      </c>
      <c r="M67" s="134">
        <v>25</v>
      </c>
      <c r="N67" s="33" t="s">
        <v>56</v>
      </c>
      <c r="O67" s="190" t="s">
        <v>162</v>
      </c>
      <c r="P67" s="192"/>
      <c r="Q67" s="190" t="s">
        <v>107</v>
      </c>
      <c r="R67" s="191"/>
      <c r="S67" s="192"/>
      <c r="T67" s="157" t="s">
        <v>432</v>
      </c>
      <c r="U67" s="158"/>
      <c r="V67" s="159"/>
      <c r="W67" s="204" t="s">
        <v>115</v>
      </c>
      <c r="X67" s="205"/>
      <c r="Y67" s="37" t="s">
        <v>94</v>
      </c>
      <c r="Z67" s="37" t="s">
        <v>92</v>
      </c>
      <c r="AA67" s="38" t="s">
        <v>95</v>
      </c>
      <c r="AB67" s="38" t="s">
        <v>88</v>
      </c>
      <c r="AC67" s="87"/>
      <c r="AD67" s="38"/>
    </row>
    <row r="68" spans="1:100" ht="24.75" customHeight="1" x14ac:dyDescent="0.3">
      <c r="A68" s="3"/>
      <c r="B68" s="3"/>
      <c r="C68" s="394" t="s">
        <v>68</v>
      </c>
      <c r="D68" s="395"/>
      <c r="E68" s="395"/>
      <c r="F68" s="395"/>
      <c r="G68" s="395"/>
      <c r="H68" s="395"/>
      <c r="I68" s="395"/>
      <c r="J68" s="395"/>
      <c r="K68" s="395"/>
      <c r="L68" s="395"/>
      <c r="M68" s="395"/>
      <c r="N68" s="395"/>
      <c r="O68" s="395"/>
      <c r="P68" s="395"/>
      <c r="Q68" s="395"/>
      <c r="R68" s="395"/>
      <c r="S68" s="395"/>
      <c r="T68" s="395"/>
      <c r="U68" s="395"/>
      <c r="V68" s="395"/>
      <c r="W68" s="395"/>
      <c r="X68" s="395"/>
      <c r="Y68" s="395"/>
      <c r="Z68" s="395"/>
      <c r="AA68" s="395"/>
      <c r="AB68" s="395"/>
      <c r="AC68" s="395"/>
      <c r="AD68" s="396"/>
    </row>
    <row r="69" spans="1:100" s="35" customFormat="1" ht="72" customHeight="1" x14ac:dyDescent="0.3">
      <c r="A69" s="43"/>
      <c r="B69" s="40" t="s">
        <v>69</v>
      </c>
      <c r="C69" s="215" t="s">
        <v>70</v>
      </c>
      <c r="D69" s="249"/>
      <c r="E69" s="216"/>
      <c r="F69" s="462">
        <v>63493.87</v>
      </c>
      <c r="G69" s="463"/>
      <c r="H69" s="462">
        <v>21164.62</v>
      </c>
      <c r="I69" s="463"/>
      <c r="J69" s="462">
        <f>F69+H69</f>
        <v>84658.49</v>
      </c>
      <c r="K69" s="463"/>
      <c r="L69" s="120">
        <v>25</v>
      </c>
      <c r="M69" s="120">
        <v>25</v>
      </c>
      <c r="N69" s="71" t="s">
        <v>36</v>
      </c>
      <c r="O69" s="215" t="s">
        <v>168</v>
      </c>
      <c r="P69" s="216"/>
      <c r="Q69" s="382" t="s">
        <v>126</v>
      </c>
      <c r="R69" s="224"/>
      <c r="S69" s="383"/>
      <c r="T69" s="188" t="s">
        <v>104</v>
      </c>
      <c r="U69" s="267"/>
      <c r="V69" s="226"/>
      <c r="W69" s="188" t="s">
        <v>147</v>
      </c>
      <c r="X69" s="226"/>
      <c r="Y69" s="41" t="s">
        <v>87</v>
      </c>
      <c r="Z69" s="41" t="s">
        <v>88</v>
      </c>
      <c r="AA69" s="41" t="s">
        <v>90</v>
      </c>
      <c r="AB69" s="41" t="s">
        <v>88</v>
      </c>
      <c r="AC69" s="94" t="s">
        <v>287</v>
      </c>
      <c r="AD69" s="54" t="s">
        <v>368</v>
      </c>
    </row>
    <row r="70" spans="1:100" s="35" customFormat="1" ht="90.75" customHeight="1" x14ac:dyDescent="0.3">
      <c r="A70" s="57"/>
      <c r="B70" s="71" t="s">
        <v>315</v>
      </c>
      <c r="C70" s="220" t="s">
        <v>316</v>
      </c>
      <c r="D70" s="183"/>
      <c r="E70" s="184"/>
      <c r="F70" s="241">
        <v>109657.06</v>
      </c>
      <c r="G70" s="242"/>
      <c r="H70" s="243">
        <v>36552.36</v>
      </c>
      <c r="I70" s="244"/>
      <c r="J70" s="377">
        <f>+F70+H70</f>
        <v>146209.41999999998</v>
      </c>
      <c r="K70" s="244"/>
      <c r="L70" s="120">
        <v>75</v>
      </c>
      <c r="M70" s="120">
        <v>25</v>
      </c>
      <c r="N70" s="33" t="s">
        <v>32</v>
      </c>
      <c r="O70" s="215" t="s">
        <v>317</v>
      </c>
      <c r="P70" s="184"/>
      <c r="Q70" s="215" t="s">
        <v>320</v>
      </c>
      <c r="R70" s="183"/>
      <c r="S70" s="184"/>
      <c r="T70" s="215" t="s">
        <v>318</v>
      </c>
      <c r="U70" s="183"/>
      <c r="V70" s="184"/>
      <c r="W70" s="188" t="s">
        <v>319</v>
      </c>
      <c r="X70" s="152"/>
      <c r="Y70" s="54" t="s">
        <v>87</v>
      </c>
      <c r="Z70" s="54" t="s">
        <v>88</v>
      </c>
      <c r="AA70" s="54" t="s">
        <v>90</v>
      </c>
      <c r="AB70" s="54" t="s">
        <v>88</v>
      </c>
      <c r="AC70" s="54"/>
      <c r="AD70" s="54"/>
    </row>
    <row r="71" spans="1:100" ht="18.75" customHeight="1" x14ac:dyDescent="0.3">
      <c r="A71" s="3"/>
      <c r="B71" s="3"/>
      <c r="C71" s="153" t="s">
        <v>71</v>
      </c>
      <c r="D71" s="154"/>
      <c r="E71" s="154"/>
      <c r="F71" s="154"/>
      <c r="G71" s="154"/>
      <c r="H71" s="154"/>
      <c r="I71" s="154"/>
      <c r="J71" s="154"/>
      <c r="K71" s="154"/>
      <c r="L71" s="154"/>
      <c r="M71" s="154"/>
      <c r="N71" s="154"/>
      <c r="O71" s="154"/>
      <c r="P71" s="154"/>
      <c r="Q71" s="154"/>
      <c r="R71" s="154"/>
      <c r="S71" s="154"/>
      <c r="T71" s="154"/>
      <c r="U71" s="154"/>
      <c r="V71" s="154"/>
      <c r="W71" s="154"/>
      <c r="X71" s="154"/>
      <c r="Y71" s="154"/>
      <c r="Z71" s="154"/>
      <c r="AA71" s="154"/>
      <c r="AB71" s="154"/>
      <c r="AC71" s="154"/>
      <c r="AD71" s="155"/>
    </row>
    <row r="72" spans="1:100" customFormat="1" ht="145.35" customHeight="1" x14ac:dyDescent="0.3">
      <c r="A72" s="43"/>
      <c r="B72" s="40" t="s">
        <v>72</v>
      </c>
      <c r="C72" s="190" t="s">
        <v>73</v>
      </c>
      <c r="D72" s="191"/>
      <c r="E72" s="192"/>
      <c r="F72" s="464">
        <v>899843.03</v>
      </c>
      <c r="G72" s="465"/>
      <c r="H72" s="464">
        <v>299947.68</v>
      </c>
      <c r="I72" s="465"/>
      <c r="J72" s="464">
        <f>F72+H72</f>
        <v>1199790.71</v>
      </c>
      <c r="K72" s="465"/>
      <c r="L72" s="134">
        <v>75</v>
      </c>
      <c r="M72" s="134">
        <v>25</v>
      </c>
      <c r="N72" s="44" t="s">
        <v>32</v>
      </c>
      <c r="O72" s="190" t="s">
        <v>157</v>
      </c>
      <c r="P72" s="192"/>
      <c r="Q72" s="190" t="s">
        <v>158</v>
      </c>
      <c r="R72" s="191"/>
      <c r="S72" s="192"/>
      <c r="T72" s="157" t="s">
        <v>197</v>
      </c>
      <c r="U72" s="158"/>
      <c r="V72" s="159"/>
      <c r="W72" s="157" t="s">
        <v>176</v>
      </c>
      <c r="X72" s="159"/>
      <c r="Y72" s="34" t="s">
        <v>156</v>
      </c>
      <c r="Z72" s="34" t="s">
        <v>94</v>
      </c>
      <c r="AA72" s="34" t="s">
        <v>90</v>
      </c>
      <c r="AB72" s="34" t="s">
        <v>88</v>
      </c>
      <c r="AC72" s="90"/>
      <c r="AD72" s="41"/>
    </row>
    <row r="73" spans="1:100" customFormat="1" ht="127.5" customHeight="1" x14ac:dyDescent="0.3">
      <c r="A73" s="80"/>
      <c r="B73" s="40" t="s">
        <v>280</v>
      </c>
      <c r="C73" s="190" t="s">
        <v>281</v>
      </c>
      <c r="D73" s="191"/>
      <c r="E73" s="192"/>
      <c r="F73" s="239">
        <v>1479055.22</v>
      </c>
      <c r="G73" s="240"/>
      <c r="H73" s="239">
        <v>493018.4</v>
      </c>
      <c r="I73" s="240"/>
      <c r="J73" s="239">
        <f>F73+H73</f>
        <v>1972073.62</v>
      </c>
      <c r="K73" s="240"/>
      <c r="L73" s="134">
        <v>75</v>
      </c>
      <c r="M73" s="134">
        <v>25</v>
      </c>
      <c r="N73" s="44" t="s">
        <v>32</v>
      </c>
      <c r="O73" s="190" t="s">
        <v>285</v>
      </c>
      <c r="P73" s="192"/>
      <c r="Q73" s="190" t="s">
        <v>282</v>
      </c>
      <c r="R73" s="191"/>
      <c r="S73" s="192"/>
      <c r="T73" s="157" t="s">
        <v>417</v>
      </c>
      <c r="U73" s="158"/>
      <c r="V73" s="159"/>
      <c r="W73" s="157" t="s">
        <v>176</v>
      </c>
      <c r="X73" s="159"/>
      <c r="Y73" s="34" t="s">
        <v>156</v>
      </c>
      <c r="Z73" s="34" t="s">
        <v>94</v>
      </c>
      <c r="AA73" s="34" t="s">
        <v>95</v>
      </c>
      <c r="AB73" s="34" t="s">
        <v>88</v>
      </c>
      <c r="AC73" s="88"/>
      <c r="AD73" s="41"/>
    </row>
    <row r="74" spans="1:100" ht="16.5" customHeight="1" x14ac:dyDescent="0.3">
      <c r="A74" s="25"/>
      <c r="B74" s="81"/>
      <c r="C74" s="217" t="s">
        <v>5</v>
      </c>
      <c r="D74" s="218"/>
      <c r="E74" s="218"/>
      <c r="F74" s="218"/>
      <c r="G74" s="218"/>
      <c r="H74" s="218"/>
      <c r="I74" s="218"/>
      <c r="J74" s="218"/>
      <c r="K74" s="218"/>
      <c r="L74" s="218"/>
      <c r="M74" s="218"/>
      <c r="N74" s="218"/>
      <c r="O74" s="218"/>
      <c r="P74" s="218"/>
      <c r="Q74" s="218"/>
      <c r="R74" s="218"/>
      <c r="S74" s="218"/>
      <c r="T74" s="218"/>
      <c r="U74" s="218"/>
      <c r="V74" s="218"/>
      <c r="W74" s="218"/>
      <c r="X74" s="218"/>
      <c r="Y74" s="218"/>
      <c r="Z74" s="218"/>
      <c r="AA74" s="218"/>
      <c r="AB74" s="218"/>
      <c r="AC74" s="218"/>
      <c r="AD74" s="219"/>
    </row>
    <row r="75" spans="1:100" ht="286.5" customHeight="1" x14ac:dyDescent="0.3">
      <c r="A75" s="26"/>
      <c r="B75" s="116" t="s">
        <v>202</v>
      </c>
      <c r="C75" s="256" t="s">
        <v>203</v>
      </c>
      <c r="D75" s="257"/>
      <c r="E75" s="263"/>
      <c r="F75" s="151">
        <v>1879731.51</v>
      </c>
      <c r="G75" s="264"/>
      <c r="H75" s="151">
        <v>0</v>
      </c>
      <c r="I75" s="264"/>
      <c r="J75" s="151">
        <v>1879731.51</v>
      </c>
      <c r="K75" s="264"/>
      <c r="L75" s="130">
        <v>100</v>
      </c>
      <c r="M75" s="130">
        <v>0</v>
      </c>
      <c r="N75" s="29" t="s">
        <v>32</v>
      </c>
      <c r="O75" s="220" t="s">
        <v>435</v>
      </c>
      <c r="P75" s="262"/>
      <c r="Q75" s="256" t="s">
        <v>436</v>
      </c>
      <c r="R75" s="257"/>
      <c r="S75" s="263"/>
      <c r="T75" s="259" t="s">
        <v>204</v>
      </c>
      <c r="U75" s="260"/>
      <c r="V75" s="261"/>
      <c r="W75" s="259" t="s">
        <v>205</v>
      </c>
      <c r="X75" s="261"/>
      <c r="Y75" s="24" t="s">
        <v>91</v>
      </c>
      <c r="Z75" s="24" t="s">
        <v>90</v>
      </c>
      <c r="AA75" s="24" t="s">
        <v>92</v>
      </c>
      <c r="AB75" s="24" t="s">
        <v>88</v>
      </c>
      <c r="AC75" s="86"/>
      <c r="AD75" s="24"/>
    </row>
    <row r="76" spans="1:100" s="35" customFormat="1" ht="107.85" customHeight="1" x14ac:dyDescent="0.3">
      <c r="A76" s="6"/>
      <c r="B76" s="45" t="s">
        <v>47</v>
      </c>
      <c r="C76" s="220" t="s">
        <v>48</v>
      </c>
      <c r="D76" s="272"/>
      <c r="E76" s="262"/>
      <c r="F76" s="151">
        <v>400000</v>
      </c>
      <c r="G76" s="264"/>
      <c r="H76" s="151">
        <v>0</v>
      </c>
      <c r="I76" s="264"/>
      <c r="J76" s="151">
        <f>F76+H76</f>
        <v>400000</v>
      </c>
      <c r="K76" s="264"/>
      <c r="L76" s="121">
        <v>100</v>
      </c>
      <c r="M76" s="121">
        <v>0</v>
      </c>
      <c r="N76" s="44" t="s">
        <v>32</v>
      </c>
      <c r="O76" s="215" t="s">
        <v>169</v>
      </c>
      <c r="P76" s="216"/>
      <c r="Q76" s="215"/>
      <c r="R76" s="249"/>
      <c r="S76" s="216"/>
      <c r="T76" s="188" t="s">
        <v>127</v>
      </c>
      <c r="U76" s="267"/>
      <c r="V76" s="226"/>
      <c r="W76" s="188" t="s">
        <v>143</v>
      </c>
      <c r="X76" s="226"/>
      <c r="Y76" s="41" t="s">
        <v>91</v>
      </c>
      <c r="Z76" s="41" t="s">
        <v>90</v>
      </c>
      <c r="AA76" s="41" t="s">
        <v>92</v>
      </c>
      <c r="AB76" s="41" t="s">
        <v>88</v>
      </c>
      <c r="AC76" s="88"/>
      <c r="AD76" s="41"/>
    </row>
    <row r="77" spans="1:100" ht="99.6" customHeight="1" x14ac:dyDescent="0.3">
      <c r="A77" s="6"/>
      <c r="B77" s="31" t="s">
        <v>46</v>
      </c>
      <c r="C77" s="256" t="s">
        <v>27</v>
      </c>
      <c r="D77" s="257"/>
      <c r="E77" s="263"/>
      <c r="F77" s="466">
        <v>134618.57999999999</v>
      </c>
      <c r="G77" s="467"/>
      <c r="H77" s="468">
        <v>0</v>
      </c>
      <c r="I77" s="469"/>
      <c r="J77" s="466">
        <f>F77+H77</f>
        <v>134618.57999999999</v>
      </c>
      <c r="K77" s="467"/>
      <c r="L77" s="121">
        <v>100</v>
      </c>
      <c r="M77" s="121">
        <v>0</v>
      </c>
      <c r="N77" s="19" t="s">
        <v>32</v>
      </c>
      <c r="O77" s="250" t="s">
        <v>93</v>
      </c>
      <c r="P77" s="252"/>
      <c r="Q77" s="470" t="s">
        <v>469</v>
      </c>
      <c r="R77" s="471"/>
      <c r="S77" s="472"/>
      <c r="T77" s="188" t="s">
        <v>404</v>
      </c>
      <c r="U77" s="267"/>
      <c r="V77" s="226"/>
      <c r="W77" s="178" t="s">
        <v>142</v>
      </c>
      <c r="X77" s="179"/>
      <c r="Y77" s="38" t="s">
        <v>91</v>
      </c>
      <c r="Z77" s="38" t="s">
        <v>87</v>
      </c>
      <c r="AA77" s="38" t="s">
        <v>92</v>
      </c>
      <c r="AB77" s="38" t="s">
        <v>88</v>
      </c>
      <c r="AC77" s="473" t="s">
        <v>470</v>
      </c>
      <c r="AD77" s="474" t="s">
        <v>471</v>
      </c>
    </row>
    <row r="78" spans="1:100" ht="16.5" customHeight="1" x14ac:dyDescent="0.3">
      <c r="A78" s="3"/>
      <c r="B78" s="70"/>
      <c r="C78" s="174" t="s">
        <v>49</v>
      </c>
      <c r="D78" s="175"/>
      <c r="E78" s="175"/>
      <c r="F78" s="175"/>
      <c r="G78" s="175"/>
      <c r="H78" s="175"/>
      <c r="I78" s="175"/>
      <c r="J78" s="175"/>
      <c r="K78" s="175"/>
      <c r="L78" s="175"/>
      <c r="M78" s="175"/>
      <c r="N78" s="175"/>
      <c r="O78" s="175"/>
      <c r="P78" s="175"/>
      <c r="Q78" s="175"/>
      <c r="R78" s="175"/>
      <c r="S78" s="175"/>
      <c r="T78" s="175"/>
      <c r="U78" s="175"/>
      <c r="V78" s="175"/>
      <c r="W78" s="175"/>
      <c r="X78" s="175"/>
      <c r="Y78" s="175"/>
      <c r="Z78" s="175"/>
      <c r="AA78" s="175"/>
      <c r="AB78" s="175"/>
      <c r="AC78" s="175"/>
      <c r="AD78" s="176"/>
    </row>
    <row r="79" spans="1:100" ht="128.85" customHeight="1" x14ac:dyDescent="0.3">
      <c r="A79" s="6"/>
      <c r="B79" s="75" t="s">
        <v>51</v>
      </c>
      <c r="C79" s="378" t="s">
        <v>50</v>
      </c>
      <c r="D79" s="378"/>
      <c r="E79" s="378"/>
      <c r="F79" s="475">
        <v>234241.55</v>
      </c>
      <c r="G79" s="475"/>
      <c r="H79" s="475">
        <v>0</v>
      </c>
      <c r="I79" s="475"/>
      <c r="J79" s="475">
        <f>F79+H79</f>
        <v>234241.55</v>
      </c>
      <c r="K79" s="475"/>
      <c r="L79" s="71">
        <v>100</v>
      </c>
      <c r="M79" s="71">
        <v>0</v>
      </c>
      <c r="N79" s="29" t="s">
        <v>24</v>
      </c>
      <c r="O79" s="169" t="s">
        <v>108</v>
      </c>
      <c r="P79" s="169"/>
      <c r="Q79" s="379" t="s">
        <v>110</v>
      </c>
      <c r="R79" s="379"/>
      <c r="S79" s="379"/>
      <c r="T79" s="177" t="s">
        <v>109</v>
      </c>
      <c r="U79" s="177"/>
      <c r="V79" s="177"/>
      <c r="W79" s="225" t="s">
        <v>115</v>
      </c>
      <c r="X79" s="225"/>
      <c r="Y79" s="38" t="s">
        <v>91</v>
      </c>
      <c r="Z79" s="38" t="s">
        <v>89</v>
      </c>
      <c r="AA79" s="38" t="s">
        <v>92</v>
      </c>
      <c r="AB79" s="38" t="s">
        <v>88</v>
      </c>
      <c r="AC79" s="91">
        <v>45485</v>
      </c>
      <c r="AD79" s="83" t="s">
        <v>289</v>
      </c>
    </row>
    <row r="80" spans="1:100" ht="96" customHeight="1" x14ac:dyDescent="0.3">
      <c r="A80" s="110"/>
      <c r="B80" s="50" t="s">
        <v>410</v>
      </c>
      <c r="C80" s="188" t="s">
        <v>411</v>
      </c>
      <c r="D80" s="267"/>
      <c r="E80" s="226"/>
      <c r="F80" s="151">
        <v>29954.01</v>
      </c>
      <c r="G80" s="264"/>
      <c r="H80" s="151">
        <v>0</v>
      </c>
      <c r="I80" s="264"/>
      <c r="J80" s="151">
        <f>F80+H80</f>
        <v>29954.01</v>
      </c>
      <c r="K80" s="264"/>
      <c r="L80" s="130">
        <v>100</v>
      </c>
      <c r="M80" s="130">
        <v>0</v>
      </c>
      <c r="N80" s="71" t="s">
        <v>24</v>
      </c>
      <c r="O80" s="215" t="s">
        <v>412</v>
      </c>
      <c r="P80" s="216"/>
      <c r="Q80" s="215" t="s">
        <v>413</v>
      </c>
      <c r="R80" s="380"/>
      <c r="S80" s="381"/>
      <c r="T80" s="188" t="s">
        <v>414</v>
      </c>
      <c r="U80" s="267"/>
      <c r="V80" s="226"/>
      <c r="W80" s="188" t="s">
        <v>115</v>
      </c>
      <c r="X80" s="226"/>
      <c r="Y80" s="41" t="s">
        <v>91</v>
      </c>
      <c r="Z80" s="41" t="s">
        <v>89</v>
      </c>
      <c r="AA80" s="41" t="s">
        <v>92</v>
      </c>
      <c r="AB80" s="41" t="s">
        <v>88</v>
      </c>
      <c r="AC80" s="83"/>
      <c r="AD80" s="83"/>
    </row>
    <row r="81" spans="1:42" ht="16.5" customHeight="1" x14ac:dyDescent="0.3">
      <c r="A81" s="27"/>
      <c r="B81" s="10"/>
      <c r="C81" s="306" t="s">
        <v>28</v>
      </c>
      <c r="D81" s="307"/>
      <c r="E81" s="307"/>
      <c r="F81" s="307"/>
      <c r="G81" s="307"/>
      <c r="H81" s="307"/>
      <c r="I81" s="307"/>
      <c r="J81" s="307"/>
      <c r="K81" s="307"/>
      <c r="L81" s="307"/>
      <c r="M81" s="307"/>
      <c r="N81" s="307"/>
      <c r="O81" s="307"/>
      <c r="P81" s="307"/>
      <c r="Q81" s="307"/>
      <c r="R81" s="307"/>
      <c r="S81" s="307"/>
      <c r="T81" s="307"/>
      <c r="U81" s="307"/>
      <c r="V81" s="307"/>
      <c r="W81" s="307"/>
      <c r="X81" s="307"/>
      <c r="Y81" s="307"/>
      <c r="Z81" s="307"/>
      <c r="AA81" s="307"/>
      <c r="AB81" s="307"/>
      <c r="AC81" s="307"/>
      <c r="AD81" s="308"/>
    </row>
    <row r="82" spans="1:42" ht="135.6" customHeight="1" x14ac:dyDescent="0.3">
      <c r="A82" s="12"/>
      <c r="B82" s="69" t="s">
        <v>52</v>
      </c>
      <c r="C82" s="296" t="s">
        <v>53</v>
      </c>
      <c r="D82" s="296"/>
      <c r="E82" s="296"/>
      <c r="F82" s="265">
        <v>151680.78</v>
      </c>
      <c r="G82" s="265"/>
      <c r="H82" s="365">
        <v>0</v>
      </c>
      <c r="I82" s="365"/>
      <c r="J82" s="265">
        <f>F82</f>
        <v>151680.78</v>
      </c>
      <c r="K82" s="196"/>
      <c r="L82" s="71">
        <v>100</v>
      </c>
      <c r="M82" s="71">
        <v>0</v>
      </c>
      <c r="N82" s="18" t="s">
        <v>24</v>
      </c>
      <c r="O82" s="169" t="s">
        <v>170</v>
      </c>
      <c r="P82" s="169"/>
      <c r="Q82" s="169" t="s">
        <v>309</v>
      </c>
      <c r="R82" s="169"/>
      <c r="S82" s="169"/>
      <c r="T82" s="177" t="s">
        <v>229</v>
      </c>
      <c r="U82" s="177"/>
      <c r="V82" s="177"/>
      <c r="W82" s="225" t="s">
        <v>115</v>
      </c>
      <c r="X82" s="225"/>
      <c r="Y82" s="38" t="s">
        <v>91</v>
      </c>
      <c r="Z82" s="38" t="s">
        <v>87</v>
      </c>
      <c r="AA82" s="38" t="s">
        <v>92</v>
      </c>
      <c r="AB82" s="38" t="s">
        <v>88</v>
      </c>
      <c r="AC82" s="87" t="s">
        <v>307</v>
      </c>
      <c r="AD82" s="96" t="s">
        <v>310</v>
      </c>
    </row>
    <row r="83" spans="1:42" ht="281.85000000000002" customHeight="1" x14ac:dyDescent="0.3">
      <c r="A83" s="12"/>
      <c r="B83" s="97" t="s">
        <v>333</v>
      </c>
      <c r="C83" s="290" t="s">
        <v>334</v>
      </c>
      <c r="D83" s="291"/>
      <c r="E83" s="292"/>
      <c r="F83" s="151">
        <v>295000</v>
      </c>
      <c r="G83" s="264"/>
      <c r="H83" s="151">
        <v>0</v>
      </c>
      <c r="I83" s="264"/>
      <c r="J83" s="151">
        <v>295000</v>
      </c>
      <c r="K83" s="264"/>
      <c r="L83" s="121">
        <v>100</v>
      </c>
      <c r="M83" s="121">
        <v>0</v>
      </c>
      <c r="N83" s="74" t="s">
        <v>24</v>
      </c>
      <c r="O83" s="215" t="s">
        <v>335</v>
      </c>
      <c r="P83" s="216"/>
      <c r="Q83" s="215" t="s">
        <v>336</v>
      </c>
      <c r="R83" s="249"/>
      <c r="S83" s="216"/>
      <c r="T83" s="188" t="s">
        <v>337</v>
      </c>
      <c r="U83" s="267"/>
      <c r="V83" s="226"/>
      <c r="W83" s="188" t="s">
        <v>115</v>
      </c>
      <c r="X83" s="226"/>
      <c r="Y83" s="34" t="s">
        <v>91</v>
      </c>
      <c r="Z83" s="34" t="s">
        <v>87</v>
      </c>
      <c r="AA83" s="34" t="s">
        <v>92</v>
      </c>
      <c r="AB83" s="41" t="s">
        <v>88</v>
      </c>
      <c r="AC83" s="88"/>
      <c r="AD83" s="113"/>
    </row>
    <row r="84" spans="1:42" ht="99" customHeight="1" x14ac:dyDescent="0.3">
      <c r="A84" s="12"/>
      <c r="B84" s="18" t="s">
        <v>26</v>
      </c>
      <c r="C84" s="256" t="s">
        <v>27</v>
      </c>
      <c r="D84" s="183"/>
      <c r="E84" s="184"/>
      <c r="F84" s="466">
        <v>604806.47</v>
      </c>
      <c r="G84" s="476"/>
      <c r="H84" s="466">
        <v>0</v>
      </c>
      <c r="I84" s="476"/>
      <c r="J84" s="466">
        <f>F84</f>
        <v>604806.47</v>
      </c>
      <c r="K84" s="476"/>
      <c r="L84" s="40">
        <v>100</v>
      </c>
      <c r="M84" s="40">
        <v>0</v>
      </c>
      <c r="N84" s="22" t="s">
        <v>35</v>
      </c>
      <c r="O84" s="215" t="s">
        <v>171</v>
      </c>
      <c r="P84" s="184"/>
      <c r="Q84" s="215" t="s">
        <v>236</v>
      </c>
      <c r="R84" s="183"/>
      <c r="S84" s="184"/>
      <c r="T84" s="188" t="s">
        <v>237</v>
      </c>
      <c r="U84" s="186"/>
      <c r="V84" s="152"/>
      <c r="W84" s="178" t="s">
        <v>115</v>
      </c>
      <c r="X84" s="152"/>
      <c r="Y84" s="37" t="s">
        <v>91</v>
      </c>
      <c r="Z84" s="37" t="s">
        <v>87</v>
      </c>
      <c r="AA84" s="37" t="s">
        <v>92</v>
      </c>
      <c r="AB84" s="38" t="s">
        <v>88</v>
      </c>
      <c r="AC84" s="87" t="s">
        <v>366</v>
      </c>
      <c r="AD84" s="375" t="s">
        <v>367</v>
      </c>
      <c r="AE84" s="376"/>
      <c r="AF84" s="376"/>
      <c r="AG84" s="376"/>
      <c r="AH84" s="376"/>
      <c r="AI84" s="376"/>
      <c r="AJ84" s="376"/>
      <c r="AK84" s="376"/>
      <c r="AL84" s="376"/>
      <c r="AM84" s="376"/>
      <c r="AN84" s="376"/>
      <c r="AO84" s="376"/>
      <c r="AP84" s="376"/>
    </row>
    <row r="85" spans="1:42" ht="204.6" customHeight="1" x14ac:dyDescent="0.3">
      <c r="A85" s="6"/>
      <c r="B85" s="33" t="s">
        <v>322</v>
      </c>
      <c r="C85" s="422" t="s">
        <v>323</v>
      </c>
      <c r="D85" s="422"/>
      <c r="E85" s="422"/>
      <c r="F85" s="477">
        <v>813175.44</v>
      </c>
      <c r="G85" s="477"/>
      <c r="H85" s="374">
        <v>0</v>
      </c>
      <c r="I85" s="374"/>
      <c r="J85" s="477">
        <f>F85</f>
        <v>813175.44</v>
      </c>
      <c r="K85" s="478"/>
      <c r="L85" s="44">
        <v>100</v>
      </c>
      <c r="M85" s="44">
        <v>0</v>
      </c>
      <c r="N85" s="74" t="s">
        <v>35</v>
      </c>
      <c r="O85" s="414" t="s">
        <v>324</v>
      </c>
      <c r="P85" s="415"/>
      <c r="Q85" s="286" t="s">
        <v>509</v>
      </c>
      <c r="R85" s="287"/>
      <c r="S85" s="288"/>
      <c r="T85" s="157" t="s">
        <v>325</v>
      </c>
      <c r="U85" s="158"/>
      <c r="V85" s="159"/>
      <c r="W85" s="157" t="s">
        <v>115</v>
      </c>
      <c r="X85" s="159"/>
      <c r="Y85" s="108" t="s">
        <v>91</v>
      </c>
      <c r="Z85" s="108" t="s">
        <v>89</v>
      </c>
      <c r="AA85" s="108" t="s">
        <v>92</v>
      </c>
      <c r="AB85" s="109" t="s">
        <v>88</v>
      </c>
      <c r="AC85" s="38"/>
      <c r="AD85" s="37"/>
    </row>
    <row r="86" spans="1:42" ht="56.1" customHeight="1" x14ac:dyDescent="0.3">
      <c r="A86" s="110"/>
      <c r="B86" s="18" t="s">
        <v>358</v>
      </c>
      <c r="C86" s="256" t="s">
        <v>359</v>
      </c>
      <c r="D86" s="257"/>
      <c r="E86" s="263"/>
      <c r="F86" s="466">
        <v>685075.88</v>
      </c>
      <c r="G86" s="467"/>
      <c r="H86" s="245">
        <v>0</v>
      </c>
      <c r="I86" s="246"/>
      <c r="J86" s="466">
        <f>+F86</f>
        <v>685075.88</v>
      </c>
      <c r="K86" s="467"/>
      <c r="L86" s="121">
        <v>100</v>
      </c>
      <c r="M86" s="121">
        <v>0</v>
      </c>
      <c r="N86" s="22" t="s">
        <v>360</v>
      </c>
      <c r="O86" s="412" t="s">
        <v>361</v>
      </c>
      <c r="P86" s="413"/>
      <c r="Q86" s="250" t="s">
        <v>362</v>
      </c>
      <c r="R86" s="251"/>
      <c r="S86" s="252"/>
      <c r="T86" s="178" t="s">
        <v>363</v>
      </c>
      <c r="U86" s="281"/>
      <c r="V86" s="179"/>
      <c r="W86" s="178" t="s">
        <v>115</v>
      </c>
      <c r="X86" s="179"/>
      <c r="Y86" s="111" t="s">
        <v>91</v>
      </c>
      <c r="Z86" s="111" t="s">
        <v>87</v>
      </c>
      <c r="AA86" s="111" t="s">
        <v>92</v>
      </c>
      <c r="AB86" s="112" t="s">
        <v>88</v>
      </c>
      <c r="AC86" s="38"/>
      <c r="AD86" s="38"/>
    </row>
    <row r="87" spans="1:42" ht="16.5" customHeight="1" x14ac:dyDescent="0.3">
      <c r="A87" s="27"/>
      <c r="B87" s="9"/>
      <c r="C87" s="416" t="s">
        <v>30</v>
      </c>
      <c r="D87" s="416"/>
      <c r="E87" s="416"/>
      <c r="F87" s="416"/>
      <c r="G87" s="416"/>
      <c r="H87" s="416"/>
      <c r="I87" s="416"/>
      <c r="J87" s="416"/>
      <c r="K87" s="416"/>
      <c r="L87" s="416"/>
      <c r="M87" s="416"/>
      <c r="N87" s="416"/>
      <c r="O87" s="416"/>
      <c r="P87" s="416"/>
      <c r="Q87" s="416"/>
      <c r="R87" s="416"/>
      <c r="S87" s="416"/>
      <c r="T87" s="416"/>
      <c r="U87" s="416"/>
      <c r="V87" s="416"/>
      <c r="W87" s="416"/>
      <c r="X87" s="416"/>
      <c r="Y87" s="416"/>
      <c r="Z87" s="416"/>
      <c r="AA87" s="416"/>
      <c r="AB87" s="416"/>
      <c r="AC87" s="416"/>
      <c r="AD87" s="416"/>
    </row>
    <row r="88" spans="1:42" ht="86.1" customHeight="1" x14ac:dyDescent="0.3">
      <c r="A88" s="12"/>
      <c r="B88" s="55" t="s">
        <v>31</v>
      </c>
      <c r="C88" s="397" t="s">
        <v>33</v>
      </c>
      <c r="D88" s="398"/>
      <c r="E88" s="399"/>
      <c r="F88" s="479">
        <v>180716.03</v>
      </c>
      <c r="G88" s="480"/>
      <c r="H88" s="481">
        <v>0</v>
      </c>
      <c r="I88" s="482"/>
      <c r="J88" s="479">
        <f>F88</f>
        <v>180716.03</v>
      </c>
      <c r="K88" s="483"/>
      <c r="L88" s="71">
        <v>100</v>
      </c>
      <c r="M88" s="71">
        <v>0</v>
      </c>
      <c r="N88" s="121" t="s">
        <v>32</v>
      </c>
      <c r="O88" s="190" t="s">
        <v>172</v>
      </c>
      <c r="P88" s="192"/>
      <c r="Q88" s="190" t="s">
        <v>154</v>
      </c>
      <c r="R88" s="191"/>
      <c r="S88" s="192"/>
      <c r="T88" s="157" t="s">
        <v>155</v>
      </c>
      <c r="U88" s="158"/>
      <c r="V88" s="159"/>
      <c r="W88" s="157" t="s">
        <v>144</v>
      </c>
      <c r="X88" s="159"/>
      <c r="Y88" s="34" t="s">
        <v>91</v>
      </c>
      <c r="Z88" s="34" t="s">
        <v>88</v>
      </c>
      <c r="AA88" s="34" t="s">
        <v>95</v>
      </c>
      <c r="AB88" s="34" t="s">
        <v>153</v>
      </c>
      <c r="AC88" s="41" t="s">
        <v>425</v>
      </c>
      <c r="AD88" s="41"/>
    </row>
    <row r="89" spans="1:42" ht="86.1" customHeight="1" x14ac:dyDescent="0.3">
      <c r="A89" s="12"/>
      <c r="B89" s="484" t="s">
        <v>442</v>
      </c>
      <c r="C89" s="485" t="s">
        <v>443</v>
      </c>
      <c r="D89" s="485"/>
      <c r="E89" s="485"/>
      <c r="F89" s="479">
        <v>279963.34000000003</v>
      </c>
      <c r="G89" s="480"/>
      <c r="H89" s="481">
        <v>0</v>
      </c>
      <c r="I89" s="482"/>
      <c r="J89" s="479">
        <f>F89</f>
        <v>279963.34000000003</v>
      </c>
      <c r="K89" s="483"/>
      <c r="L89" s="486">
        <v>100</v>
      </c>
      <c r="M89" s="486">
        <v>0</v>
      </c>
      <c r="N89" s="487" t="s">
        <v>32</v>
      </c>
      <c r="O89" s="446" t="s">
        <v>172</v>
      </c>
      <c r="P89" s="448"/>
      <c r="Q89" s="446" t="s">
        <v>444</v>
      </c>
      <c r="R89" s="447"/>
      <c r="S89" s="448"/>
      <c r="T89" s="488" t="s">
        <v>445</v>
      </c>
      <c r="U89" s="489"/>
      <c r="V89" s="490"/>
      <c r="W89" s="488" t="s">
        <v>115</v>
      </c>
      <c r="X89" s="490"/>
      <c r="Y89" s="491" t="s">
        <v>91</v>
      </c>
      <c r="Z89" s="491" t="s">
        <v>88</v>
      </c>
      <c r="AA89" s="491" t="s">
        <v>92</v>
      </c>
      <c r="AB89" s="491" t="s">
        <v>88</v>
      </c>
      <c r="AC89" s="41"/>
      <c r="AD89" s="41"/>
    </row>
    <row r="90" spans="1:42" ht="110.1" customHeight="1" x14ac:dyDescent="0.3">
      <c r="A90" s="13"/>
      <c r="B90" s="18" t="s">
        <v>54</v>
      </c>
      <c r="C90" s="256" t="s">
        <v>55</v>
      </c>
      <c r="D90" s="257"/>
      <c r="E90" s="258"/>
      <c r="F90" s="247">
        <v>37880.31</v>
      </c>
      <c r="G90" s="248"/>
      <c r="H90" s="227">
        <v>0</v>
      </c>
      <c r="I90" s="228"/>
      <c r="J90" s="247">
        <f>F90</f>
        <v>37880.31</v>
      </c>
      <c r="K90" s="432"/>
      <c r="L90" s="71">
        <v>100</v>
      </c>
      <c r="M90" s="71">
        <v>0</v>
      </c>
      <c r="N90" s="119" t="s">
        <v>24</v>
      </c>
      <c r="O90" s="220" t="s">
        <v>116</v>
      </c>
      <c r="P90" s="262"/>
      <c r="Q90" s="215" t="s">
        <v>421</v>
      </c>
      <c r="R90" s="249"/>
      <c r="S90" s="216"/>
      <c r="T90" s="188" t="s">
        <v>434</v>
      </c>
      <c r="U90" s="267"/>
      <c r="V90" s="226"/>
      <c r="W90" s="178" t="s">
        <v>115</v>
      </c>
      <c r="X90" s="179"/>
      <c r="Y90" s="38" t="s">
        <v>91</v>
      </c>
      <c r="Z90" s="38" t="s">
        <v>88</v>
      </c>
      <c r="AA90" s="38" t="s">
        <v>92</v>
      </c>
      <c r="AB90" s="38" t="s">
        <v>88</v>
      </c>
      <c r="AC90" s="38"/>
      <c r="AD90" s="38"/>
    </row>
    <row r="91" spans="1:42" ht="150" customHeight="1" x14ac:dyDescent="0.3">
      <c r="A91" s="13"/>
      <c r="B91" s="33" t="s">
        <v>387</v>
      </c>
      <c r="C91" s="220" t="s">
        <v>388</v>
      </c>
      <c r="D91" s="183"/>
      <c r="E91" s="184"/>
      <c r="F91" s="151">
        <v>37894.5</v>
      </c>
      <c r="G91" s="253"/>
      <c r="H91" s="221">
        <v>0</v>
      </c>
      <c r="I91" s="222"/>
      <c r="J91" s="223">
        <f>+F91</f>
        <v>37894.5</v>
      </c>
      <c r="K91" s="224"/>
      <c r="L91" s="50">
        <v>100</v>
      </c>
      <c r="M91" s="50">
        <v>0</v>
      </c>
      <c r="N91" s="123" t="s">
        <v>24</v>
      </c>
      <c r="O91" s="220" t="s">
        <v>428</v>
      </c>
      <c r="P91" s="184"/>
      <c r="Q91" s="215" t="s">
        <v>389</v>
      </c>
      <c r="R91" s="183"/>
      <c r="S91" s="184"/>
      <c r="T91" s="188" t="s">
        <v>390</v>
      </c>
      <c r="U91" s="186"/>
      <c r="V91" s="152"/>
      <c r="W91" s="188" t="s">
        <v>115</v>
      </c>
      <c r="X91" s="226"/>
      <c r="Y91" s="124" t="s">
        <v>91</v>
      </c>
      <c r="Z91" s="124" t="s">
        <v>88</v>
      </c>
      <c r="AA91" s="124" t="s">
        <v>92</v>
      </c>
      <c r="AB91" s="124" t="s">
        <v>88</v>
      </c>
      <c r="AC91" s="84"/>
      <c r="AD91" s="38"/>
    </row>
    <row r="92" spans="1:42" ht="124.35" customHeight="1" x14ac:dyDescent="0.3">
      <c r="A92" s="13"/>
      <c r="B92" s="18" t="s">
        <v>216</v>
      </c>
      <c r="C92" s="305" t="s">
        <v>217</v>
      </c>
      <c r="D92" s="431"/>
      <c r="E92" s="431"/>
      <c r="F92" s="229">
        <v>459885.71</v>
      </c>
      <c r="G92" s="324"/>
      <c r="H92" s="227">
        <v>0</v>
      </c>
      <c r="I92" s="228"/>
      <c r="J92" s="229">
        <v>459885.71</v>
      </c>
      <c r="K92" s="230"/>
      <c r="L92" s="33">
        <v>100</v>
      </c>
      <c r="M92" s="33">
        <v>0</v>
      </c>
      <c r="N92" s="122" t="s">
        <v>66</v>
      </c>
      <c r="O92" s="433" t="s">
        <v>218</v>
      </c>
      <c r="P92" s="434"/>
      <c r="Q92" s="212" t="s">
        <v>219</v>
      </c>
      <c r="R92" s="435"/>
      <c r="S92" s="436"/>
      <c r="T92" s="492" t="s">
        <v>448</v>
      </c>
      <c r="U92" s="493"/>
      <c r="V92" s="494"/>
      <c r="W92" s="254" t="s">
        <v>115</v>
      </c>
      <c r="X92" s="255"/>
      <c r="Y92" s="84" t="s">
        <v>91</v>
      </c>
      <c r="Z92" s="84" t="s">
        <v>88</v>
      </c>
      <c r="AA92" s="84" t="s">
        <v>92</v>
      </c>
      <c r="AB92" s="84" t="s">
        <v>88</v>
      </c>
      <c r="AC92" s="84"/>
      <c r="AD92" s="38"/>
    </row>
    <row r="93" spans="1:42" ht="176.1" customHeight="1" x14ac:dyDescent="0.3">
      <c r="A93" s="13"/>
      <c r="B93" s="454" t="s">
        <v>437</v>
      </c>
      <c r="C93" s="495" t="s">
        <v>438</v>
      </c>
      <c r="D93" s="496"/>
      <c r="E93" s="496"/>
      <c r="F93" s="497">
        <v>210000</v>
      </c>
      <c r="G93" s="498"/>
      <c r="H93" s="499">
        <v>0</v>
      </c>
      <c r="I93" s="500"/>
      <c r="J93" s="497">
        <v>210000</v>
      </c>
      <c r="K93" s="501"/>
      <c r="L93" s="454">
        <v>100</v>
      </c>
      <c r="M93" s="454">
        <v>0</v>
      </c>
      <c r="N93" s="502" t="s">
        <v>66</v>
      </c>
      <c r="O93" s="503" t="s">
        <v>439</v>
      </c>
      <c r="P93" s="504"/>
      <c r="Q93" s="470" t="s">
        <v>440</v>
      </c>
      <c r="R93" s="471"/>
      <c r="S93" s="472"/>
      <c r="T93" s="492" t="s">
        <v>441</v>
      </c>
      <c r="U93" s="493"/>
      <c r="V93" s="494"/>
      <c r="W93" s="254" t="s">
        <v>115</v>
      </c>
      <c r="X93" s="255"/>
      <c r="Y93" s="84" t="s">
        <v>91</v>
      </c>
      <c r="Z93" s="84" t="s">
        <v>88</v>
      </c>
      <c r="AA93" s="84" t="s">
        <v>92</v>
      </c>
      <c r="AB93" s="84" t="s">
        <v>88</v>
      </c>
      <c r="AC93" s="84"/>
      <c r="AD93" s="38"/>
    </row>
    <row r="94" spans="1:42" ht="16.5" customHeight="1" x14ac:dyDescent="0.3">
      <c r="A94" s="26"/>
      <c r="B94" s="17"/>
      <c r="C94" s="420" t="s">
        <v>74</v>
      </c>
      <c r="D94" s="420"/>
      <c r="E94" s="420"/>
      <c r="F94" s="420"/>
      <c r="G94" s="420"/>
      <c r="H94" s="420"/>
      <c r="I94" s="420"/>
      <c r="J94" s="420"/>
      <c r="K94" s="420"/>
      <c r="L94" s="420"/>
      <c r="M94" s="420"/>
      <c r="N94" s="420"/>
      <c r="O94" s="420"/>
      <c r="P94" s="420"/>
      <c r="Q94" s="420"/>
      <c r="R94" s="420"/>
      <c r="S94" s="420"/>
      <c r="T94" s="420"/>
      <c r="U94" s="420"/>
      <c r="V94" s="420"/>
      <c r="W94" s="420"/>
      <c r="X94" s="420"/>
      <c r="Y94" s="420"/>
      <c r="Z94" s="420"/>
      <c r="AA94" s="420"/>
      <c r="AB94" s="420"/>
      <c r="AC94" s="420"/>
      <c r="AD94" s="420"/>
    </row>
    <row r="95" spans="1:42" customFormat="1" ht="135" customHeight="1" x14ac:dyDescent="0.3">
      <c r="A95" s="43"/>
      <c r="B95" s="47" t="s">
        <v>13</v>
      </c>
      <c r="C95" s="400" t="s">
        <v>6</v>
      </c>
      <c r="D95" s="401"/>
      <c r="E95" s="401"/>
      <c r="F95" s="505">
        <v>8035228.2800000003</v>
      </c>
      <c r="G95" s="505"/>
      <c r="H95" s="506">
        <f>0</f>
        <v>0</v>
      </c>
      <c r="I95" s="506"/>
      <c r="J95" s="505">
        <f t="shared" ref="J95:J99" si="0">SUM(F95:I95)</f>
        <v>8035228.2800000003</v>
      </c>
      <c r="K95" s="507"/>
      <c r="L95" s="45">
        <v>100</v>
      </c>
      <c r="M95" s="45">
        <v>0</v>
      </c>
      <c r="N95" s="44" t="s">
        <v>32</v>
      </c>
      <c r="O95" s="215" t="s">
        <v>173</v>
      </c>
      <c r="P95" s="216"/>
      <c r="Q95" s="215" t="s">
        <v>134</v>
      </c>
      <c r="R95" s="249"/>
      <c r="S95" s="216"/>
      <c r="T95" s="188" t="s">
        <v>136</v>
      </c>
      <c r="U95" s="267"/>
      <c r="V95" s="226"/>
      <c r="W95" s="157" t="s">
        <v>144</v>
      </c>
      <c r="X95" s="159"/>
      <c r="Y95" s="54" t="s">
        <v>91</v>
      </c>
      <c r="Z95" s="54" t="s">
        <v>89</v>
      </c>
      <c r="AA95" s="54" t="s">
        <v>92</v>
      </c>
      <c r="AB95" s="54" t="s">
        <v>88</v>
      </c>
      <c r="AC95" s="83">
        <v>45532</v>
      </c>
      <c r="AD95" s="83"/>
    </row>
    <row r="96" spans="1:42" ht="105.75" customHeight="1" x14ac:dyDescent="0.3">
      <c r="A96" s="6"/>
      <c r="B96" s="47" t="s">
        <v>14</v>
      </c>
      <c r="C96" s="338" t="s">
        <v>8</v>
      </c>
      <c r="D96" s="426"/>
      <c r="E96" s="426"/>
      <c r="F96" s="418" t="s">
        <v>364</v>
      </c>
      <c r="G96" s="418"/>
      <c r="H96" s="385">
        <f>0</f>
        <v>0</v>
      </c>
      <c r="I96" s="385"/>
      <c r="J96" s="418">
        <v>26829345.68</v>
      </c>
      <c r="K96" s="339"/>
      <c r="L96" s="45">
        <v>100</v>
      </c>
      <c r="M96" s="45">
        <v>0</v>
      </c>
      <c r="N96" s="33" t="s">
        <v>24</v>
      </c>
      <c r="O96" s="215" t="s">
        <v>137</v>
      </c>
      <c r="P96" s="216"/>
      <c r="Q96" s="215" t="s">
        <v>138</v>
      </c>
      <c r="R96" s="249"/>
      <c r="S96" s="216"/>
      <c r="T96" s="215" t="s">
        <v>136</v>
      </c>
      <c r="U96" s="249"/>
      <c r="V96" s="216"/>
      <c r="W96" s="188" t="s">
        <v>115</v>
      </c>
      <c r="X96" s="226"/>
      <c r="Y96" s="54" t="s">
        <v>91</v>
      </c>
      <c r="Z96" s="54" t="s">
        <v>89</v>
      </c>
      <c r="AA96" s="54" t="s">
        <v>92</v>
      </c>
      <c r="AB96" s="54" t="s">
        <v>88</v>
      </c>
      <c r="AC96" s="54"/>
      <c r="AD96" s="54"/>
    </row>
    <row r="97" spans="1:30" ht="186" customHeight="1" x14ac:dyDescent="0.3">
      <c r="A97" s="6"/>
      <c r="B97" s="47" t="s">
        <v>15</v>
      </c>
      <c r="C97" s="338" t="s">
        <v>9</v>
      </c>
      <c r="D97" s="338"/>
      <c r="E97" s="338"/>
      <c r="F97" s="508">
        <v>18933581.91</v>
      </c>
      <c r="G97" s="509"/>
      <c r="H97" s="510">
        <f>0</f>
        <v>0</v>
      </c>
      <c r="I97" s="510"/>
      <c r="J97" s="508">
        <f t="shared" si="0"/>
        <v>18933581.91</v>
      </c>
      <c r="K97" s="511"/>
      <c r="L97" s="45">
        <v>100</v>
      </c>
      <c r="M97" s="45">
        <v>0</v>
      </c>
      <c r="N97" s="33" t="s">
        <v>66</v>
      </c>
      <c r="O97" s="215" t="s">
        <v>174</v>
      </c>
      <c r="P97" s="216"/>
      <c r="Q97" s="215" t="s">
        <v>148</v>
      </c>
      <c r="R97" s="249"/>
      <c r="S97" s="216"/>
      <c r="T97" s="215" t="s">
        <v>136</v>
      </c>
      <c r="U97" s="249"/>
      <c r="V97" s="216"/>
      <c r="W97" s="188" t="s">
        <v>115</v>
      </c>
      <c r="X97" s="226"/>
      <c r="Y97" s="54" t="s">
        <v>91</v>
      </c>
      <c r="Z97" s="54" t="s">
        <v>89</v>
      </c>
      <c r="AA97" s="54" t="s">
        <v>92</v>
      </c>
      <c r="AB97" s="54" t="s">
        <v>88</v>
      </c>
      <c r="AC97" s="83">
        <v>45411</v>
      </c>
      <c r="AD97" s="95" t="s">
        <v>290</v>
      </c>
    </row>
    <row r="98" spans="1:30" ht="46.35" customHeight="1" x14ac:dyDescent="0.3">
      <c r="A98" s="28"/>
      <c r="B98" s="47" t="s">
        <v>16</v>
      </c>
      <c r="C98" s="338" t="s">
        <v>10</v>
      </c>
      <c r="D98" s="338"/>
      <c r="E98" s="338"/>
      <c r="F98" s="508">
        <v>15566.55</v>
      </c>
      <c r="G98" s="509"/>
      <c r="H98" s="510">
        <f>0</f>
        <v>0</v>
      </c>
      <c r="I98" s="510"/>
      <c r="J98" s="508">
        <f t="shared" si="0"/>
        <v>15566.55</v>
      </c>
      <c r="K98" s="511"/>
      <c r="L98" s="45">
        <v>100</v>
      </c>
      <c r="M98" s="45">
        <v>0</v>
      </c>
      <c r="N98" s="33" t="s">
        <v>29</v>
      </c>
      <c r="O98" s="215" t="s">
        <v>149</v>
      </c>
      <c r="P98" s="216"/>
      <c r="Q98" s="215" t="s">
        <v>150</v>
      </c>
      <c r="R98" s="249"/>
      <c r="S98" s="216"/>
      <c r="T98" s="215" t="s">
        <v>136</v>
      </c>
      <c r="U98" s="249"/>
      <c r="V98" s="216"/>
      <c r="W98" s="188" t="s">
        <v>115</v>
      </c>
      <c r="X98" s="226"/>
      <c r="Y98" s="54" t="s">
        <v>91</v>
      </c>
      <c r="Z98" s="54" t="s">
        <v>89</v>
      </c>
      <c r="AA98" s="54" t="s">
        <v>92</v>
      </c>
      <c r="AB98" s="54" t="s">
        <v>88</v>
      </c>
      <c r="AC98" s="83">
        <v>45314</v>
      </c>
      <c r="AD98" s="95" t="s">
        <v>291</v>
      </c>
    </row>
    <row r="99" spans="1:30" ht="75" customHeight="1" x14ac:dyDescent="0.3">
      <c r="A99" s="6"/>
      <c r="B99" s="49" t="s">
        <v>17</v>
      </c>
      <c r="C99" s="325" t="s">
        <v>11</v>
      </c>
      <c r="D99" s="325"/>
      <c r="E99" s="325"/>
      <c r="F99" s="417">
        <v>595320</v>
      </c>
      <c r="G99" s="417"/>
      <c r="H99" s="421">
        <f>0</f>
        <v>0</v>
      </c>
      <c r="I99" s="421"/>
      <c r="J99" s="417">
        <f t="shared" si="0"/>
        <v>595320</v>
      </c>
      <c r="K99" s="326"/>
      <c r="L99" s="45">
        <v>100</v>
      </c>
      <c r="M99" s="45">
        <v>0</v>
      </c>
      <c r="N99" s="46" t="s">
        <v>57</v>
      </c>
      <c r="O99" s="215" t="s">
        <v>160</v>
      </c>
      <c r="P99" s="216"/>
      <c r="Q99" s="215" t="s">
        <v>159</v>
      </c>
      <c r="R99" s="249"/>
      <c r="S99" s="216"/>
      <c r="T99" s="215" t="s">
        <v>161</v>
      </c>
      <c r="U99" s="249"/>
      <c r="V99" s="216"/>
      <c r="W99" s="188" t="s">
        <v>115</v>
      </c>
      <c r="X99" s="226"/>
      <c r="Y99" s="54" t="s">
        <v>91</v>
      </c>
      <c r="Z99" s="54" t="s">
        <v>89</v>
      </c>
      <c r="AA99" s="54" t="s">
        <v>92</v>
      </c>
      <c r="AB99" s="54" t="s">
        <v>88</v>
      </c>
      <c r="AC99" s="83">
        <v>44552</v>
      </c>
      <c r="AD99" s="95" t="s">
        <v>292</v>
      </c>
    </row>
    <row r="100" spans="1:30" ht="195.75" customHeight="1" x14ac:dyDescent="0.3">
      <c r="A100" s="6"/>
      <c r="B100" s="47" t="s">
        <v>19</v>
      </c>
      <c r="C100" s="338" t="s">
        <v>18</v>
      </c>
      <c r="D100" s="338"/>
      <c r="E100" s="338"/>
      <c r="F100" s="339">
        <v>869112.09</v>
      </c>
      <c r="G100" s="340"/>
      <c r="H100" s="341">
        <v>0</v>
      </c>
      <c r="I100" s="342"/>
      <c r="J100" s="339">
        <f>SUM(F100:I100)</f>
        <v>869112.09</v>
      </c>
      <c r="K100" s="343"/>
      <c r="L100" s="45">
        <v>100</v>
      </c>
      <c r="M100" s="45">
        <v>0</v>
      </c>
      <c r="N100" s="33" t="s">
        <v>56</v>
      </c>
      <c r="O100" s="215" t="s">
        <v>151</v>
      </c>
      <c r="P100" s="216"/>
      <c r="Q100" s="215" t="s">
        <v>152</v>
      </c>
      <c r="R100" s="249"/>
      <c r="S100" s="216"/>
      <c r="T100" s="215" t="s">
        <v>139</v>
      </c>
      <c r="U100" s="249"/>
      <c r="V100" s="216"/>
      <c r="W100" s="188" t="s">
        <v>115</v>
      </c>
      <c r="X100" s="226"/>
      <c r="Y100" s="54" t="s">
        <v>91</v>
      </c>
      <c r="Z100" s="54" t="s">
        <v>89</v>
      </c>
      <c r="AA100" s="54" t="s">
        <v>92</v>
      </c>
      <c r="AB100" s="54" t="s">
        <v>88</v>
      </c>
      <c r="AC100" s="83">
        <v>45453</v>
      </c>
      <c r="AD100" s="95" t="s">
        <v>293</v>
      </c>
    </row>
    <row r="101" spans="1:30" s="48" customFormat="1" ht="135" customHeight="1" x14ac:dyDescent="0.3">
      <c r="A101" s="50"/>
      <c r="B101" s="49" t="s">
        <v>132</v>
      </c>
      <c r="C101" s="325" t="s">
        <v>133</v>
      </c>
      <c r="D101" s="325"/>
      <c r="E101" s="325"/>
      <c r="F101" s="326">
        <v>15633434.220000001</v>
      </c>
      <c r="G101" s="327"/>
      <c r="H101" s="386">
        <v>0</v>
      </c>
      <c r="I101" s="387"/>
      <c r="J101" s="326">
        <f>SUM(F101:I101)</f>
        <v>15633434.220000001</v>
      </c>
      <c r="K101" s="384"/>
      <c r="L101" s="45">
        <v>100</v>
      </c>
      <c r="M101" s="45">
        <v>0</v>
      </c>
      <c r="N101" s="46" t="s">
        <v>32</v>
      </c>
      <c r="O101" s="212" t="s">
        <v>175</v>
      </c>
      <c r="P101" s="214"/>
      <c r="Q101" s="212" t="s">
        <v>134</v>
      </c>
      <c r="R101" s="213"/>
      <c r="S101" s="214"/>
      <c r="T101" s="212" t="s">
        <v>135</v>
      </c>
      <c r="U101" s="213"/>
      <c r="V101" s="214"/>
      <c r="W101" s="210" t="s">
        <v>144</v>
      </c>
      <c r="X101" s="211"/>
      <c r="Y101" s="58" t="s">
        <v>91</v>
      </c>
      <c r="Z101" s="58" t="s">
        <v>89</v>
      </c>
      <c r="AA101" s="58" t="s">
        <v>92</v>
      </c>
      <c r="AB101" s="58" t="s">
        <v>88</v>
      </c>
      <c r="AC101" s="54"/>
      <c r="AD101" s="54"/>
    </row>
    <row r="102" spans="1:30" s="48" customFormat="1" ht="55.5" customHeight="1" x14ac:dyDescent="0.3">
      <c r="A102" s="57"/>
      <c r="B102" s="49" t="s">
        <v>231</v>
      </c>
      <c r="C102" s="325" t="s">
        <v>232</v>
      </c>
      <c r="D102" s="325"/>
      <c r="E102" s="325"/>
      <c r="F102" s="326">
        <v>44702537.82</v>
      </c>
      <c r="G102" s="327"/>
      <c r="H102" s="386">
        <v>0</v>
      </c>
      <c r="I102" s="387"/>
      <c r="J102" s="326">
        <f>SUM(F102:I102)</f>
        <v>44702537.82</v>
      </c>
      <c r="K102" s="384"/>
      <c r="L102" s="45">
        <v>100</v>
      </c>
      <c r="M102" s="45">
        <v>0</v>
      </c>
      <c r="N102" s="46" t="s">
        <v>24</v>
      </c>
      <c r="O102" s="212" t="s">
        <v>233</v>
      </c>
      <c r="P102" s="214"/>
      <c r="Q102" s="212" t="s">
        <v>234</v>
      </c>
      <c r="R102" s="213"/>
      <c r="S102" s="214"/>
      <c r="T102" s="215" t="s">
        <v>235</v>
      </c>
      <c r="U102" s="249"/>
      <c r="V102" s="216"/>
      <c r="W102" s="210" t="s">
        <v>115</v>
      </c>
      <c r="X102" s="211"/>
      <c r="Y102" s="58" t="s">
        <v>91</v>
      </c>
      <c r="Z102" s="58" t="s">
        <v>89</v>
      </c>
      <c r="AA102" s="58" t="s">
        <v>92</v>
      </c>
      <c r="AB102" s="58" t="s">
        <v>88</v>
      </c>
      <c r="AC102" s="54"/>
      <c r="AD102" s="54"/>
    </row>
    <row r="103" spans="1:30" s="48" customFormat="1" ht="258.60000000000002" customHeight="1" x14ac:dyDescent="0.3">
      <c r="A103" s="57"/>
      <c r="B103" s="49" t="s">
        <v>226</v>
      </c>
      <c r="C103" s="325" t="s">
        <v>227</v>
      </c>
      <c r="D103" s="325"/>
      <c r="E103" s="325"/>
      <c r="F103" s="339">
        <v>18617589.050000001</v>
      </c>
      <c r="G103" s="340"/>
      <c r="H103" s="341">
        <v>0</v>
      </c>
      <c r="I103" s="342"/>
      <c r="J103" s="339">
        <v>18617589.050000001</v>
      </c>
      <c r="K103" s="343"/>
      <c r="L103" s="45">
        <v>100</v>
      </c>
      <c r="M103" s="135">
        <v>0</v>
      </c>
      <c r="N103" s="46" t="s">
        <v>66</v>
      </c>
      <c r="O103" s="215" t="s">
        <v>174</v>
      </c>
      <c r="P103" s="216"/>
      <c r="Q103" s="215" t="s">
        <v>228</v>
      </c>
      <c r="R103" s="249"/>
      <c r="S103" s="216"/>
      <c r="T103" s="215" t="s">
        <v>135</v>
      </c>
      <c r="U103" s="249"/>
      <c r="V103" s="216"/>
      <c r="W103" s="188" t="s">
        <v>115</v>
      </c>
      <c r="X103" s="226"/>
      <c r="Y103" s="58" t="s">
        <v>91</v>
      </c>
      <c r="Z103" s="54" t="s">
        <v>89</v>
      </c>
      <c r="AA103" s="54" t="s">
        <v>92</v>
      </c>
      <c r="AB103" s="54" t="s">
        <v>88</v>
      </c>
      <c r="AC103" s="54"/>
      <c r="AD103" s="54"/>
    </row>
    <row r="104" spans="1:30" s="48" customFormat="1" ht="196.5" customHeight="1" x14ac:dyDescent="0.3">
      <c r="A104" s="57"/>
      <c r="B104" s="47" t="s">
        <v>198</v>
      </c>
      <c r="C104" s="325" t="s">
        <v>199</v>
      </c>
      <c r="D104" s="325"/>
      <c r="E104" s="325"/>
      <c r="F104" s="326">
        <v>1951267</v>
      </c>
      <c r="G104" s="327"/>
      <c r="H104" s="386">
        <v>0</v>
      </c>
      <c r="I104" s="387"/>
      <c r="J104" s="326">
        <f>SUM(F104:I104)</f>
        <v>1951267</v>
      </c>
      <c r="K104" s="384"/>
      <c r="L104" s="136">
        <v>100</v>
      </c>
      <c r="M104" s="136">
        <v>0</v>
      </c>
      <c r="N104" s="33" t="s">
        <v>56</v>
      </c>
      <c r="O104" s="215" t="s">
        <v>200</v>
      </c>
      <c r="P104" s="216"/>
      <c r="Q104" s="212" t="s">
        <v>152</v>
      </c>
      <c r="R104" s="213"/>
      <c r="S104" s="214"/>
      <c r="T104" s="215" t="s">
        <v>135</v>
      </c>
      <c r="U104" s="249"/>
      <c r="V104" s="216"/>
      <c r="W104" s="188" t="s">
        <v>115</v>
      </c>
      <c r="X104" s="226"/>
      <c r="Y104" s="58" t="s">
        <v>91</v>
      </c>
      <c r="Z104" s="54" t="s">
        <v>89</v>
      </c>
      <c r="AA104" s="54" t="s">
        <v>92</v>
      </c>
      <c r="AB104" s="54" t="s">
        <v>88</v>
      </c>
      <c r="AC104" s="54"/>
      <c r="AD104" s="54"/>
    </row>
    <row r="105" spans="1:30" s="48" customFormat="1" ht="131.25" customHeight="1" x14ac:dyDescent="0.3">
      <c r="A105" s="57"/>
      <c r="B105" s="60" t="s">
        <v>210</v>
      </c>
      <c r="C105" s="325" t="s">
        <v>211</v>
      </c>
      <c r="D105" s="325"/>
      <c r="E105" s="325"/>
      <c r="F105" s="323">
        <v>24374.68</v>
      </c>
      <c r="G105" s="324"/>
      <c r="H105" s="351">
        <v>0</v>
      </c>
      <c r="I105" s="324"/>
      <c r="J105" s="406">
        <v>24374.68</v>
      </c>
      <c r="K105" s="407"/>
      <c r="L105" s="128">
        <v>100</v>
      </c>
      <c r="M105" s="128">
        <v>0</v>
      </c>
      <c r="N105" s="46" t="s">
        <v>29</v>
      </c>
      <c r="O105" s="212" t="s">
        <v>212</v>
      </c>
      <c r="P105" s="213"/>
      <c r="Q105" s="403" t="s">
        <v>213</v>
      </c>
      <c r="R105" s="403"/>
      <c r="S105" s="403"/>
      <c r="T105" s="169" t="s">
        <v>214</v>
      </c>
      <c r="U105" s="169"/>
      <c r="V105" s="169"/>
      <c r="W105" s="177" t="s">
        <v>115</v>
      </c>
      <c r="X105" s="177"/>
      <c r="Y105" s="77" t="s">
        <v>91</v>
      </c>
      <c r="Z105" s="78" t="s">
        <v>89</v>
      </c>
      <c r="AA105" s="79" t="s">
        <v>92</v>
      </c>
      <c r="AB105" s="79" t="s">
        <v>88</v>
      </c>
      <c r="AC105" s="54"/>
      <c r="AD105" s="54"/>
    </row>
    <row r="106" spans="1:30" s="48" customFormat="1" ht="95.1" customHeight="1" x14ac:dyDescent="0.3">
      <c r="A106" s="57"/>
      <c r="B106" s="71" t="s">
        <v>294</v>
      </c>
      <c r="C106" s="325" t="s">
        <v>295</v>
      </c>
      <c r="D106" s="325"/>
      <c r="E106" s="325"/>
      <c r="F106" s="323">
        <v>948077.35</v>
      </c>
      <c r="G106" s="324"/>
      <c r="H106" s="351">
        <v>0</v>
      </c>
      <c r="I106" s="324"/>
      <c r="J106" s="406">
        <v>948077.35</v>
      </c>
      <c r="K106" s="407"/>
      <c r="L106" s="128">
        <v>100</v>
      </c>
      <c r="M106" s="128">
        <v>0</v>
      </c>
      <c r="N106" s="46" t="s">
        <v>296</v>
      </c>
      <c r="O106" s="169" t="s">
        <v>297</v>
      </c>
      <c r="P106" s="169"/>
      <c r="Q106" s="419" t="s">
        <v>298</v>
      </c>
      <c r="R106" s="419"/>
      <c r="S106" s="419"/>
      <c r="T106" s="169" t="s">
        <v>326</v>
      </c>
      <c r="U106" s="169"/>
      <c r="V106" s="169"/>
      <c r="W106" s="177" t="s">
        <v>115</v>
      </c>
      <c r="X106" s="177"/>
      <c r="Y106" s="99" t="s">
        <v>91</v>
      </c>
      <c r="Z106" s="78" t="s">
        <v>89</v>
      </c>
      <c r="AA106" s="79" t="s">
        <v>92</v>
      </c>
      <c r="AB106" s="79" t="s">
        <v>88</v>
      </c>
      <c r="AC106" s="54"/>
      <c r="AD106" s="93"/>
    </row>
    <row r="107" spans="1:30" s="48" customFormat="1" ht="22.5" customHeight="1" x14ac:dyDescent="0.3">
      <c r="A107" s="57"/>
      <c r="B107" s="3"/>
      <c r="C107" s="174" t="s">
        <v>182</v>
      </c>
      <c r="D107" s="175"/>
      <c r="E107" s="175"/>
      <c r="F107" s="175"/>
      <c r="G107" s="175"/>
      <c r="H107" s="175"/>
      <c r="I107" s="175"/>
      <c r="J107" s="175"/>
      <c r="K107" s="175"/>
      <c r="L107" s="175"/>
      <c r="M107" s="175"/>
      <c r="N107" s="175"/>
      <c r="O107" s="175"/>
      <c r="P107" s="175"/>
      <c r="Q107" s="175"/>
      <c r="R107" s="175"/>
      <c r="S107" s="175"/>
      <c r="T107" s="175"/>
      <c r="U107" s="175"/>
      <c r="V107" s="175"/>
      <c r="W107" s="175"/>
      <c r="X107" s="175"/>
      <c r="Y107" s="175"/>
      <c r="Z107" s="175"/>
      <c r="AA107" s="175"/>
      <c r="AB107" s="175"/>
      <c r="AC107" s="175"/>
      <c r="AD107" s="176"/>
    </row>
    <row r="108" spans="1:30" s="64" customFormat="1" ht="99.6" customHeight="1" x14ac:dyDescent="0.3">
      <c r="A108" s="61"/>
      <c r="B108" s="62" t="s">
        <v>221</v>
      </c>
      <c r="C108" s="236" t="s">
        <v>224</v>
      </c>
      <c r="D108" s="237"/>
      <c r="E108" s="238"/>
      <c r="F108" s="512">
        <v>1535088.91</v>
      </c>
      <c r="G108" s="513"/>
      <c r="H108" s="464">
        <v>0</v>
      </c>
      <c r="I108" s="465"/>
      <c r="J108" s="512">
        <f>F108+H108</f>
        <v>1535088.91</v>
      </c>
      <c r="K108" s="513"/>
      <c r="L108" s="137">
        <v>100</v>
      </c>
      <c r="M108" s="137">
        <v>0</v>
      </c>
      <c r="N108" s="74" t="s">
        <v>24</v>
      </c>
      <c r="O108" s="236" t="s">
        <v>270</v>
      </c>
      <c r="P108" s="238"/>
      <c r="Q108" s="236" t="s">
        <v>225</v>
      </c>
      <c r="R108" s="237"/>
      <c r="S108" s="238"/>
      <c r="T108" s="157" t="s">
        <v>403</v>
      </c>
      <c r="U108" s="158"/>
      <c r="V108" s="159"/>
      <c r="W108" s="402" t="s">
        <v>115</v>
      </c>
      <c r="X108" s="402"/>
      <c r="Y108" s="37" t="s">
        <v>91</v>
      </c>
      <c r="Z108" s="37" t="s">
        <v>89</v>
      </c>
      <c r="AA108" s="37" t="s">
        <v>92</v>
      </c>
      <c r="AB108" s="37" t="s">
        <v>88</v>
      </c>
      <c r="AC108" s="460" t="s">
        <v>446</v>
      </c>
      <c r="AD108" s="514" t="s">
        <v>447</v>
      </c>
    </row>
    <row r="109" spans="1:30" s="64" customFormat="1" ht="127.35" customHeight="1" x14ac:dyDescent="0.3">
      <c r="A109" s="61"/>
      <c r="B109" s="62" t="s">
        <v>220</v>
      </c>
      <c r="C109" s="250" t="s">
        <v>222</v>
      </c>
      <c r="D109" s="251"/>
      <c r="E109" s="252"/>
      <c r="F109" s="349">
        <v>913251.05</v>
      </c>
      <c r="G109" s="350"/>
      <c r="H109" s="328">
        <v>0</v>
      </c>
      <c r="I109" s="329"/>
      <c r="J109" s="408">
        <v>913251.05</v>
      </c>
      <c r="K109" s="409"/>
      <c r="L109" s="133">
        <v>100</v>
      </c>
      <c r="M109" s="133">
        <v>0</v>
      </c>
      <c r="N109" s="33" t="s">
        <v>24</v>
      </c>
      <c r="O109" s="250" t="s">
        <v>399</v>
      </c>
      <c r="P109" s="252"/>
      <c r="Q109" s="250" t="s">
        <v>223</v>
      </c>
      <c r="R109" s="251"/>
      <c r="S109" s="252"/>
      <c r="T109" s="188" t="s">
        <v>365</v>
      </c>
      <c r="U109" s="267"/>
      <c r="V109" s="226"/>
      <c r="W109" s="177" t="s">
        <v>115</v>
      </c>
      <c r="X109" s="177"/>
      <c r="Y109" s="38" t="s">
        <v>91</v>
      </c>
      <c r="Z109" s="38" t="s">
        <v>87</v>
      </c>
      <c r="AA109" s="38" t="s">
        <v>92</v>
      </c>
      <c r="AB109" s="38" t="s">
        <v>88</v>
      </c>
      <c r="AC109" s="63"/>
      <c r="AD109" s="63"/>
    </row>
    <row r="110" spans="1:30" s="48" customFormat="1" ht="79.5" customHeight="1" x14ac:dyDescent="0.3">
      <c r="A110" s="57"/>
      <c r="B110" s="30" t="s">
        <v>188</v>
      </c>
      <c r="C110" s="250" t="s">
        <v>189</v>
      </c>
      <c r="D110" s="251"/>
      <c r="E110" s="252"/>
      <c r="F110" s="410">
        <v>11008567.460000001</v>
      </c>
      <c r="G110" s="411"/>
      <c r="H110" s="193">
        <v>0</v>
      </c>
      <c r="I110" s="194"/>
      <c r="J110" s="193">
        <f>SUM(F110:I110)</f>
        <v>11008567.460000001</v>
      </c>
      <c r="K110" s="194"/>
      <c r="L110" s="120">
        <v>100</v>
      </c>
      <c r="M110" s="120">
        <v>0</v>
      </c>
      <c r="N110" s="33" t="s">
        <v>24</v>
      </c>
      <c r="O110" s="250" t="s">
        <v>195</v>
      </c>
      <c r="P110" s="252"/>
      <c r="Q110" s="423" t="s">
        <v>190</v>
      </c>
      <c r="R110" s="424"/>
      <c r="S110" s="425"/>
      <c r="T110" s="188" t="s">
        <v>302</v>
      </c>
      <c r="U110" s="267"/>
      <c r="V110" s="226"/>
      <c r="W110" s="188" t="s">
        <v>185</v>
      </c>
      <c r="X110" s="226"/>
      <c r="Y110" s="38" t="s">
        <v>91</v>
      </c>
      <c r="Z110" s="38" t="s">
        <v>89</v>
      </c>
      <c r="AA110" s="38" t="s">
        <v>92</v>
      </c>
      <c r="AB110" s="38" t="s">
        <v>88</v>
      </c>
      <c r="AC110" s="41" t="s">
        <v>351</v>
      </c>
      <c r="AD110" s="98" t="s">
        <v>303</v>
      </c>
    </row>
    <row r="111" spans="1:30" s="48" customFormat="1" ht="65.849999999999994" customHeight="1" x14ac:dyDescent="0.3">
      <c r="A111" s="50"/>
      <c r="B111" s="59" t="s">
        <v>183</v>
      </c>
      <c r="C111" s="344" t="s">
        <v>184</v>
      </c>
      <c r="D111" s="344"/>
      <c r="E111" s="344"/>
      <c r="F111" s="345">
        <v>430013.89</v>
      </c>
      <c r="G111" s="346"/>
      <c r="H111" s="347">
        <v>0</v>
      </c>
      <c r="I111" s="348"/>
      <c r="J111" s="404">
        <f>SUM(F111:I111)</f>
        <v>430013.89</v>
      </c>
      <c r="K111" s="405"/>
      <c r="L111" s="135">
        <v>100</v>
      </c>
      <c r="M111" s="135">
        <v>0</v>
      </c>
      <c r="N111" s="33" t="s">
        <v>24</v>
      </c>
      <c r="O111" s="215" t="s">
        <v>186</v>
      </c>
      <c r="P111" s="216"/>
      <c r="Q111" s="215" t="s">
        <v>187</v>
      </c>
      <c r="R111" s="249"/>
      <c r="S111" s="216"/>
      <c r="T111" s="215" t="s">
        <v>312</v>
      </c>
      <c r="U111" s="249"/>
      <c r="V111" s="216"/>
      <c r="W111" s="188" t="s">
        <v>185</v>
      </c>
      <c r="X111" s="226"/>
      <c r="Y111" s="54" t="s">
        <v>91</v>
      </c>
      <c r="Z111" s="54" t="s">
        <v>89</v>
      </c>
      <c r="AA111" s="54" t="s">
        <v>92</v>
      </c>
      <c r="AB111" s="54" t="s">
        <v>88</v>
      </c>
      <c r="AC111" s="54" t="s">
        <v>313</v>
      </c>
      <c r="AD111" s="98" t="s">
        <v>314</v>
      </c>
    </row>
    <row r="112" spans="1:30" s="48" customFormat="1" ht="93.6" customHeight="1" x14ac:dyDescent="0.3">
      <c r="A112" s="57"/>
      <c r="B112" s="59" t="s">
        <v>206</v>
      </c>
      <c r="C112" s="344" t="s">
        <v>207</v>
      </c>
      <c r="D112" s="344"/>
      <c r="E112" s="344"/>
      <c r="F112" s="345">
        <v>349911.7</v>
      </c>
      <c r="G112" s="346"/>
      <c r="H112" s="347">
        <v>0</v>
      </c>
      <c r="I112" s="348"/>
      <c r="J112" s="404">
        <f>SUM(F112:I112)</f>
        <v>349911.7</v>
      </c>
      <c r="K112" s="405"/>
      <c r="L112" s="120">
        <v>100</v>
      </c>
      <c r="M112" s="120">
        <v>0</v>
      </c>
      <c r="N112" s="33" t="s">
        <v>24</v>
      </c>
      <c r="O112" s="215" t="s">
        <v>208</v>
      </c>
      <c r="P112" s="216"/>
      <c r="Q112" s="215" t="s">
        <v>209</v>
      </c>
      <c r="R112" s="249"/>
      <c r="S112" s="216"/>
      <c r="T112" s="215" t="s">
        <v>405</v>
      </c>
      <c r="U112" s="249"/>
      <c r="V112" s="216"/>
      <c r="W112" s="188" t="s">
        <v>185</v>
      </c>
      <c r="X112" s="226"/>
      <c r="Y112" s="54" t="s">
        <v>91</v>
      </c>
      <c r="Z112" s="54" t="s">
        <v>88</v>
      </c>
      <c r="AA112" s="54" t="s">
        <v>92</v>
      </c>
      <c r="AB112" s="54" t="s">
        <v>88</v>
      </c>
      <c r="AC112" s="54"/>
      <c r="AD112" s="54"/>
    </row>
    <row r="113" spans="1:30" s="48" customFormat="1" ht="90.75" customHeight="1" x14ac:dyDescent="0.3">
      <c r="A113" s="57"/>
      <c r="B113" s="60"/>
      <c r="C113" s="101"/>
      <c r="D113" s="101"/>
      <c r="E113" s="101"/>
      <c r="F113" s="102"/>
      <c r="G113" s="102"/>
      <c r="H113" s="103"/>
      <c r="I113" s="103"/>
      <c r="J113" s="104"/>
      <c r="K113" s="104"/>
      <c r="L113" s="104"/>
      <c r="M113" s="104"/>
      <c r="N113" s="36"/>
      <c r="O113" s="100"/>
      <c r="P113" s="100"/>
      <c r="Q113" s="100"/>
      <c r="R113" s="100"/>
      <c r="S113" s="100"/>
      <c r="T113" s="100"/>
      <c r="U113" s="100"/>
      <c r="V113" s="100"/>
      <c r="W113" s="36"/>
      <c r="X113" s="36"/>
      <c r="Y113" s="105"/>
      <c r="Z113" s="105"/>
      <c r="AA113" s="105"/>
      <c r="AB113" s="105"/>
      <c r="AC113" s="105"/>
      <c r="AD113" s="105"/>
    </row>
    <row r="114" spans="1:30" s="48" customFormat="1" ht="90.75" customHeight="1" x14ac:dyDescent="0.3"/>
    <row r="115" spans="1:30" ht="15.75" customHeight="1" x14ac:dyDescent="0.3">
      <c r="A115" s="337" t="s">
        <v>7</v>
      </c>
      <c r="B115" s="337"/>
      <c r="C115" s="337"/>
      <c r="D115" s="337"/>
      <c r="E115" s="337"/>
      <c r="F115" s="337"/>
      <c r="G115" s="337"/>
      <c r="H115" s="337"/>
      <c r="I115" s="337"/>
      <c r="J115" s="337"/>
      <c r="K115" s="337"/>
      <c r="L115" s="337"/>
      <c r="M115" s="337"/>
      <c r="N115" s="337"/>
      <c r="O115" s="52"/>
      <c r="P115" s="52"/>
      <c r="Q115" s="52"/>
      <c r="R115" s="52"/>
      <c r="S115" s="52"/>
      <c r="T115" s="52"/>
      <c r="U115" s="52"/>
      <c r="V115" s="52"/>
      <c r="W115" s="53"/>
      <c r="X115" s="53"/>
      <c r="Y115" s="52"/>
      <c r="Z115" s="52"/>
      <c r="AA115" s="52"/>
      <c r="AB115" s="52"/>
      <c r="AC115" s="52"/>
      <c r="AD115" s="52"/>
    </row>
    <row r="116" spans="1:30" ht="15.75" customHeight="1" x14ac:dyDescent="0.3">
      <c r="A116" s="52" t="s">
        <v>146</v>
      </c>
      <c r="C116" s="52"/>
      <c r="D116" s="52"/>
      <c r="E116" s="52"/>
      <c r="F116" s="52"/>
      <c r="G116" s="52"/>
      <c r="H116" s="52"/>
      <c r="I116" s="52"/>
      <c r="J116" s="52"/>
      <c r="K116" s="52"/>
      <c r="L116" s="52"/>
      <c r="M116" s="52"/>
      <c r="N116" s="52"/>
      <c r="O116" s="52"/>
      <c r="P116" s="52"/>
      <c r="Q116" s="52"/>
      <c r="R116" s="52"/>
      <c r="S116" s="52"/>
      <c r="T116" s="52"/>
      <c r="U116" s="52"/>
      <c r="V116" s="52"/>
      <c r="W116" s="53"/>
      <c r="X116" s="53"/>
      <c r="Y116" s="52"/>
      <c r="Z116" s="52"/>
      <c r="AA116" s="52"/>
      <c r="AB116" s="52"/>
      <c r="AC116" s="52"/>
      <c r="AD116" s="52"/>
    </row>
  </sheetData>
  <mergeCells count="674">
    <mergeCell ref="C14:E14"/>
    <mergeCell ref="H58:I58"/>
    <mergeCell ref="J58:K58"/>
    <mergeCell ref="O58:P58"/>
    <mergeCell ref="C57:AD57"/>
    <mergeCell ref="J47:K47"/>
    <mergeCell ref="C43:E43"/>
    <mergeCell ref="F43:G43"/>
    <mergeCell ref="C33:E33"/>
    <mergeCell ref="T59:V59"/>
    <mergeCell ref="W59:X59"/>
    <mergeCell ref="W14:X14"/>
    <mergeCell ref="T14:V14"/>
    <mergeCell ref="Q14:S14"/>
    <mergeCell ref="O14:P14"/>
    <mergeCell ref="J14:K14"/>
    <mergeCell ref="H14:I14"/>
    <mergeCell ref="F14:G14"/>
    <mergeCell ref="H60:I60"/>
    <mergeCell ref="H61:I61"/>
    <mergeCell ref="O60:P60"/>
    <mergeCell ref="O61:P61"/>
    <mergeCell ref="Q60:S60"/>
    <mergeCell ref="Q61:S61"/>
    <mergeCell ref="J60:K60"/>
    <mergeCell ref="J61:K61"/>
    <mergeCell ref="C59:E59"/>
    <mergeCell ref="F59:G59"/>
    <mergeCell ref="H59:I59"/>
    <mergeCell ref="J59:K59"/>
    <mergeCell ref="O59:P59"/>
    <mergeCell ref="Q59:S59"/>
    <mergeCell ref="F85:G85"/>
    <mergeCell ref="H88:I88"/>
    <mergeCell ref="J86:K86"/>
    <mergeCell ref="C86:E86"/>
    <mergeCell ref="C60:E60"/>
    <mergeCell ref="C61:E61"/>
    <mergeCell ref="F60:G60"/>
    <mergeCell ref="W102:X102"/>
    <mergeCell ref="C97:E97"/>
    <mergeCell ref="F97:G97"/>
    <mergeCell ref="C92:E92"/>
    <mergeCell ref="J90:K90"/>
    <mergeCell ref="F95:G95"/>
    <mergeCell ref="F92:G92"/>
    <mergeCell ref="H95:I95"/>
    <mergeCell ref="O92:P92"/>
    <mergeCell ref="C93:E93"/>
    <mergeCell ref="F93:G93"/>
    <mergeCell ref="Q92:S92"/>
    <mergeCell ref="F98:G98"/>
    <mergeCell ref="Q96:S96"/>
    <mergeCell ref="T96:V96"/>
    <mergeCell ref="J96:K96"/>
    <mergeCell ref="F61:G61"/>
    <mergeCell ref="Q110:S110"/>
    <mergeCell ref="W105:X105"/>
    <mergeCell ref="W104:X104"/>
    <mergeCell ref="W109:X109"/>
    <mergeCell ref="C96:E96"/>
    <mergeCell ref="C98:E98"/>
    <mergeCell ref="W99:X99"/>
    <mergeCell ref="C52:AD52"/>
    <mergeCell ref="C53:E53"/>
    <mergeCell ref="F53:G53"/>
    <mergeCell ref="H53:I53"/>
    <mergeCell ref="J53:K53"/>
    <mergeCell ref="O53:P53"/>
    <mergeCell ref="Q53:S53"/>
    <mergeCell ref="T53:V53"/>
    <mergeCell ref="W53:X53"/>
    <mergeCell ref="C54:E54"/>
    <mergeCell ref="F54:G54"/>
    <mergeCell ref="H54:I54"/>
    <mergeCell ref="J54:K54"/>
    <mergeCell ref="O54:P54"/>
    <mergeCell ref="Q54:S54"/>
    <mergeCell ref="T54:V54"/>
    <mergeCell ref="W54:X54"/>
    <mergeCell ref="J85:K85"/>
    <mergeCell ref="C81:AD81"/>
    <mergeCell ref="F96:G96"/>
    <mergeCell ref="T97:V97"/>
    <mergeCell ref="O98:P98"/>
    <mergeCell ref="T100:V100"/>
    <mergeCell ref="Q106:S106"/>
    <mergeCell ref="Q102:S102"/>
    <mergeCell ref="Q100:S100"/>
    <mergeCell ref="Q101:S101"/>
    <mergeCell ref="O101:P101"/>
    <mergeCell ref="J97:K97"/>
    <mergeCell ref="T104:V104"/>
    <mergeCell ref="J101:K101"/>
    <mergeCell ref="C94:AD94"/>
    <mergeCell ref="F99:G99"/>
    <mergeCell ref="H99:I99"/>
    <mergeCell ref="T90:V90"/>
    <mergeCell ref="C85:E85"/>
    <mergeCell ref="C84:E84"/>
    <mergeCell ref="H84:I84"/>
    <mergeCell ref="W86:X86"/>
    <mergeCell ref="J88:K88"/>
    <mergeCell ref="H85:I85"/>
    <mergeCell ref="O112:P112"/>
    <mergeCell ref="W106:X106"/>
    <mergeCell ref="O109:P109"/>
    <mergeCell ref="J106:K106"/>
    <mergeCell ref="J112:K112"/>
    <mergeCell ref="T83:V83"/>
    <mergeCell ref="W91:X91"/>
    <mergeCell ref="T86:V86"/>
    <mergeCell ref="W96:X96"/>
    <mergeCell ref="T92:V92"/>
    <mergeCell ref="W92:X92"/>
    <mergeCell ref="O86:P86"/>
    <mergeCell ref="O84:P84"/>
    <mergeCell ref="Q84:S84"/>
    <mergeCell ref="T84:V84"/>
    <mergeCell ref="O85:P85"/>
    <mergeCell ref="Q85:S85"/>
    <mergeCell ref="T85:V85"/>
    <mergeCell ref="W85:X85"/>
    <mergeCell ref="C87:AD87"/>
    <mergeCell ref="W88:X88"/>
    <mergeCell ref="J99:K99"/>
    <mergeCell ref="C99:E99"/>
    <mergeCell ref="H101:I101"/>
    <mergeCell ref="Q104:S104"/>
    <mergeCell ref="Q109:S109"/>
    <mergeCell ref="Q105:S105"/>
    <mergeCell ref="C107:AD107"/>
    <mergeCell ref="H108:I108"/>
    <mergeCell ref="C108:E108"/>
    <mergeCell ref="C109:E109"/>
    <mergeCell ref="J111:K111"/>
    <mergeCell ref="O111:P111"/>
    <mergeCell ref="Q111:S111"/>
    <mergeCell ref="T109:V109"/>
    <mergeCell ref="J105:K105"/>
    <mergeCell ref="F111:G111"/>
    <mergeCell ref="J109:K109"/>
    <mergeCell ref="C106:E106"/>
    <mergeCell ref="T106:V106"/>
    <mergeCell ref="F110:G110"/>
    <mergeCell ref="H110:I110"/>
    <mergeCell ref="H105:I105"/>
    <mergeCell ref="H111:I111"/>
    <mergeCell ref="T108:V108"/>
    <mergeCell ref="T111:V111"/>
    <mergeCell ref="W111:X111"/>
    <mergeCell ref="W110:X110"/>
    <mergeCell ref="Q112:S112"/>
    <mergeCell ref="T112:V112"/>
    <mergeCell ref="T110:V110"/>
    <mergeCell ref="W103:X103"/>
    <mergeCell ref="T105:V105"/>
    <mergeCell ref="O103:P103"/>
    <mergeCell ref="C88:E88"/>
    <mergeCell ref="Q97:S97"/>
    <mergeCell ref="O95:P95"/>
    <mergeCell ref="T88:V88"/>
    <mergeCell ref="J95:K95"/>
    <mergeCell ref="O90:P90"/>
    <mergeCell ref="C95:E95"/>
    <mergeCell ref="C89:E89"/>
    <mergeCell ref="F89:G89"/>
    <mergeCell ref="H89:I89"/>
    <mergeCell ref="J89:K89"/>
    <mergeCell ref="O89:P89"/>
    <mergeCell ref="Q89:S89"/>
    <mergeCell ref="T89:V89"/>
    <mergeCell ref="O105:P105"/>
    <mergeCell ref="J103:K103"/>
    <mergeCell ref="W112:X112"/>
    <mergeCell ref="W108:X108"/>
    <mergeCell ref="AD4:AD6"/>
    <mergeCell ref="C8:AD8"/>
    <mergeCell ref="C9:AD9"/>
    <mergeCell ref="C11:AD11"/>
    <mergeCell ref="C15:AD15"/>
    <mergeCell ref="Q4:S6"/>
    <mergeCell ref="Q36:S36"/>
    <mergeCell ref="O83:P83"/>
    <mergeCell ref="J18:K18"/>
    <mergeCell ref="H83:I83"/>
    <mergeCell ref="C75:E75"/>
    <mergeCell ref="H77:I77"/>
    <mergeCell ref="H82:I82"/>
    <mergeCell ref="C82:E82"/>
    <mergeCell ref="J82:K82"/>
    <mergeCell ref="F82:G82"/>
    <mergeCell ref="Q44:S44"/>
    <mergeCell ref="O45:P45"/>
    <mergeCell ref="F73:G73"/>
    <mergeCell ref="H73:I73"/>
    <mergeCell ref="F75:G75"/>
    <mergeCell ref="C66:AD66"/>
    <mergeCell ref="C68:AD68"/>
    <mergeCell ref="W69:X69"/>
    <mergeCell ref="Q69:S69"/>
    <mergeCell ref="O72:P72"/>
    <mergeCell ref="C77:E77"/>
    <mergeCell ref="T103:V103"/>
    <mergeCell ref="T102:V102"/>
    <mergeCell ref="J102:K102"/>
    <mergeCell ref="O102:P102"/>
    <mergeCell ref="J104:K104"/>
    <mergeCell ref="O93:P93"/>
    <mergeCell ref="Q99:S99"/>
    <mergeCell ref="H96:I96"/>
    <mergeCell ref="Q95:S95"/>
    <mergeCell ref="T95:V95"/>
    <mergeCell ref="O97:P97"/>
    <mergeCell ref="H103:I103"/>
    <mergeCell ref="H102:I102"/>
    <mergeCell ref="H97:I97"/>
    <mergeCell ref="H104:I104"/>
    <mergeCell ref="H98:I98"/>
    <mergeCell ref="O104:P104"/>
    <mergeCell ref="H93:I93"/>
    <mergeCell ref="J93:K93"/>
    <mergeCell ref="T99:V99"/>
    <mergeCell ref="Q103:S103"/>
    <mergeCell ref="C80:E80"/>
    <mergeCell ref="F80:G80"/>
    <mergeCell ref="H80:I80"/>
    <mergeCell ref="J80:K80"/>
    <mergeCell ref="F79:G79"/>
    <mergeCell ref="F84:G84"/>
    <mergeCell ref="J79:K79"/>
    <mergeCell ref="H75:I75"/>
    <mergeCell ref="F76:G76"/>
    <mergeCell ref="H76:I76"/>
    <mergeCell ref="C78:AD78"/>
    <mergeCell ref="C76:E76"/>
    <mergeCell ref="C79:E79"/>
    <mergeCell ref="H79:I79"/>
    <mergeCell ref="C83:E83"/>
    <mergeCell ref="F83:G83"/>
    <mergeCell ref="J83:K83"/>
    <mergeCell ref="W75:X75"/>
    <mergeCell ref="O76:P76"/>
    <mergeCell ref="T76:V76"/>
    <mergeCell ref="Q83:S83"/>
    <mergeCell ref="Q79:S79"/>
    <mergeCell ref="O80:P80"/>
    <mergeCell ref="Q80:S80"/>
    <mergeCell ref="T80:V80"/>
    <mergeCell ref="W80:X80"/>
    <mergeCell ref="T77:V77"/>
    <mergeCell ref="T73:V73"/>
    <mergeCell ref="T70:V70"/>
    <mergeCell ref="W76:X76"/>
    <mergeCell ref="J84:K84"/>
    <mergeCell ref="O79:P79"/>
    <mergeCell ref="J73:K73"/>
    <mergeCell ref="J70:K70"/>
    <mergeCell ref="J72:K72"/>
    <mergeCell ref="C10:E10"/>
    <mergeCell ref="F10:G10"/>
    <mergeCell ref="H10:I10"/>
    <mergeCell ref="J10:K10"/>
    <mergeCell ref="C16:E16"/>
    <mergeCell ref="F16:G16"/>
    <mergeCell ref="H16:I16"/>
    <mergeCell ref="J12:K12"/>
    <mergeCell ref="AD84:AP84"/>
    <mergeCell ref="Q77:S77"/>
    <mergeCell ref="J76:K76"/>
    <mergeCell ref="Q70:S70"/>
    <mergeCell ref="Q76:S76"/>
    <mergeCell ref="J75:K75"/>
    <mergeCell ref="O82:P82"/>
    <mergeCell ref="W79:X79"/>
    <mergeCell ref="T79:V79"/>
    <mergeCell ref="W83:X83"/>
    <mergeCell ref="W73:X73"/>
    <mergeCell ref="O73:P73"/>
    <mergeCell ref="Q73:S73"/>
    <mergeCell ref="W72:X72"/>
    <mergeCell ref="W70:X70"/>
    <mergeCell ref="W84:X84"/>
    <mergeCell ref="F4:K4"/>
    <mergeCell ref="N4:N6"/>
    <mergeCell ref="J5:K6"/>
    <mergeCell ref="H5:I6"/>
    <mergeCell ref="F5:G6"/>
    <mergeCell ref="C4:E6"/>
    <mergeCell ref="F7:G7"/>
    <mergeCell ref="H7:I7"/>
    <mergeCell ref="J7:K7"/>
    <mergeCell ref="L4:M4"/>
    <mergeCell ref="L5:L6"/>
    <mergeCell ref="M5:M6"/>
    <mergeCell ref="C7:E7"/>
    <mergeCell ref="J28:K28"/>
    <mergeCell ref="O28:P28"/>
    <mergeCell ref="Q28:S28"/>
    <mergeCell ref="C32:AD32"/>
    <mergeCell ref="W26:X26"/>
    <mergeCell ref="W24:X24"/>
    <mergeCell ref="A12:A13"/>
    <mergeCell ref="H17:I17"/>
    <mergeCell ref="J17:K17"/>
    <mergeCell ref="J16:K16"/>
    <mergeCell ref="C22:E22"/>
    <mergeCell ref="H22:I22"/>
    <mergeCell ref="T22:V22"/>
    <mergeCell ref="W21:X21"/>
    <mergeCell ref="F21:G21"/>
    <mergeCell ref="J20:K20"/>
    <mergeCell ref="O20:P20"/>
    <mergeCell ref="O19:P19"/>
    <mergeCell ref="Q19:S19"/>
    <mergeCell ref="T19:V19"/>
    <mergeCell ref="W19:X19"/>
    <mergeCell ref="F20:G20"/>
    <mergeCell ref="H20:I20"/>
    <mergeCell ref="O22:P22"/>
    <mergeCell ref="H35:I35"/>
    <mergeCell ref="C47:E47"/>
    <mergeCell ref="C41:E41"/>
    <mergeCell ref="T47:V47"/>
    <mergeCell ref="C37:AD37"/>
    <mergeCell ref="C40:AD40"/>
    <mergeCell ref="O41:P41"/>
    <mergeCell ref="H42:I42"/>
    <mergeCell ref="F41:G41"/>
    <mergeCell ref="C45:E45"/>
    <mergeCell ref="Q45:S45"/>
    <mergeCell ref="T45:V45"/>
    <mergeCell ref="C39:E39"/>
    <mergeCell ref="F39:G39"/>
    <mergeCell ref="H39:I39"/>
    <mergeCell ref="J39:K39"/>
    <mergeCell ref="O39:P39"/>
    <mergeCell ref="Q39:S39"/>
    <mergeCell ref="T39:V39"/>
    <mergeCell ref="W39:X39"/>
    <mergeCell ref="W47:X47"/>
    <mergeCell ref="O47:P47"/>
    <mergeCell ref="Q47:S47"/>
    <mergeCell ref="J45:K45"/>
    <mergeCell ref="Q108:S108"/>
    <mergeCell ref="O108:P108"/>
    <mergeCell ref="J108:K108"/>
    <mergeCell ref="A115:N115"/>
    <mergeCell ref="C100:E100"/>
    <mergeCell ref="F100:G100"/>
    <mergeCell ref="H100:I100"/>
    <mergeCell ref="J100:K100"/>
    <mergeCell ref="C112:E112"/>
    <mergeCell ref="F112:G112"/>
    <mergeCell ref="H112:I112"/>
    <mergeCell ref="C103:E103"/>
    <mergeCell ref="F103:G103"/>
    <mergeCell ref="C111:E111"/>
    <mergeCell ref="F109:G109"/>
    <mergeCell ref="O110:P110"/>
    <mergeCell ref="J110:K110"/>
    <mergeCell ref="F106:G106"/>
    <mergeCell ref="H106:I106"/>
    <mergeCell ref="O106:P106"/>
    <mergeCell ref="C101:E101"/>
    <mergeCell ref="F101:G101"/>
    <mergeCell ref="C110:E110"/>
    <mergeCell ref="C102:E102"/>
    <mergeCell ref="F105:G105"/>
    <mergeCell ref="C104:E104"/>
    <mergeCell ref="F104:G104"/>
    <mergeCell ref="F108:G108"/>
    <mergeCell ref="H109:I109"/>
    <mergeCell ref="C105:E105"/>
    <mergeCell ref="F102:G102"/>
    <mergeCell ref="A2:AB2"/>
    <mergeCell ref="J38:K38"/>
    <mergeCell ref="T16:V16"/>
    <mergeCell ref="O35:P35"/>
    <mergeCell ref="Q35:S35"/>
    <mergeCell ref="T36:V36"/>
    <mergeCell ref="O36:P36"/>
    <mergeCell ref="Q33:S33"/>
    <mergeCell ref="T33:V33"/>
    <mergeCell ref="T20:V20"/>
    <mergeCell ref="Q24:S24"/>
    <mergeCell ref="T24:V24"/>
    <mergeCell ref="F24:G24"/>
    <mergeCell ref="H24:I24"/>
    <mergeCell ref="J24:K24"/>
    <mergeCell ref="O24:P24"/>
    <mergeCell ref="A4:A6"/>
    <mergeCell ref="O4:P6"/>
    <mergeCell ref="O7:P7"/>
    <mergeCell ref="B4:B6"/>
    <mergeCell ref="W4:X6"/>
    <mergeCell ref="Q21:S21"/>
    <mergeCell ref="T21:V21"/>
    <mergeCell ref="T7:V7"/>
    <mergeCell ref="O21:P21"/>
    <mergeCell ref="W7:X7"/>
    <mergeCell ref="W18:X18"/>
    <mergeCell ref="T12:V12"/>
    <mergeCell ref="W12:X12"/>
    <mergeCell ref="O12:P12"/>
    <mergeCell ref="Q7:S7"/>
    <mergeCell ref="H18:I18"/>
    <mergeCell ref="C18:E18"/>
    <mergeCell ref="F18:G18"/>
    <mergeCell ref="T10:V10"/>
    <mergeCell ref="W10:X10"/>
    <mergeCell ref="W16:X16"/>
    <mergeCell ref="T13:V13"/>
    <mergeCell ref="C19:E19"/>
    <mergeCell ref="C20:E20"/>
    <mergeCell ref="F19:G19"/>
    <mergeCell ref="Q22:S22"/>
    <mergeCell ref="F30:G30"/>
    <mergeCell ref="Q38:S38"/>
    <mergeCell ref="T30:V30"/>
    <mergeCell ref="T38:V38"/>
    <mergeCell ref="Q26:S26"/>
    <mergeCell ref="H19:I19"/>
    <mergeCell ref="J19:K19"/>
    <mergeCell ref="H21:I21"/>
    <mergeCell ref="C25:AD25"/>
    <mergeCell ref="J21:K21"/>
    <mergeCell ref="F22:G22"/>
    <mergeCell ref="C21:E21"/>
    <mergeCell ref="F26:G26"/>
    <mergeCell ref="J30:K30"/>
    <mergeCell ref="O26:P26"/>
    <mergeCell ref="C29:AD29"/>
    <mergeCell ref="C30:E30"/>
    <mergeCell ref="W30:X30"/>
    <mergeCell ref="C27:AD27"/>
    <mergeCell ref="F35:G35"/>
    <mergeCell ref="W20:X20"/>
    <mergeCell ref="Q20:S20"/>
    <mergeCell ref="C23:AD23"/>
    <mergeCell ref="W22:X22"/>
    <mergeCell ref="C36:E36"/>
    <mergeCell ref="H33:I33"/>
    <mergeCell ref="J33:K33"/>
    <mergeCell ref="C31:E31"/>
    <mergeCell ref="O33:P33"/>
    <mergeCell ref="Q41:S41"/>
    <mergeCell ref="J35:K35"/>
    <mergeCell ref="F38:G38"/>
    <mergeCell ref="J36:K36"/>
    <mergeCell ref="C35:E35"/>
    <mergeCell ref="O38:P38"/>
    <mergeCell ref="H31:I31"/>
    <mergeCell ref="O31:P31"/>
    <mergeCell ref="J31:K31"/>
    <mergeCell ref="C38:E38"/>
    <mergeCell ref="F33:G33"/>
    <mergeCell ref="H38:I38"/>
    <mergeCell ref="H28:I28"/>
    <mergeCell ref="O34:P34"/>
    <mergeCell ref="W34:X34"/>
    <mergeCell ref="T34:V34"/>
    <mergeCell ref="Q34:S34"/>
    <mergeCell ref="F34:G34"/>
    <mergeCell ref="O16:P16"/>
    <mergeCell ref="O17:P17"/>
    <mergeCell ref="AC4:AC6"/>
    <mergeCell ref="T28:V28"/>
    <mergeCell ref="W28:X28"/>
    <mergeCell ref="J26:K26"/>
    <mergeCell ref="H30:I30"/>
    <mergeCell ref="W41:X41"/>
    <mergeCell ref="W38:X38"/>
    <mergeCell ref="W33:X33"/>
    <mergeCell ref="W31:X31"/>
    <mergeCell ref="T41:V41"/>
    <mergeCell ref="Q13:S13"/>
    <mergeCell ref="O13:P13"/>
    <mergeCell ref="T17:V17"/>
    <mergeCell ref="Q10:S10"/>
    <mergeCell ref="O18:P18"/>
    <mergeCell ref="Q18:S18"/>
    <mergeCell ref="T18:V18"/>
    <mergeCell ref="Q16:S16"/>
    <mergeCell ref="W17:X17"/>
    <mergeCell ref="Q17:S17"/>
    <mergeCell ref="O10:P10"/>
    <mergeCell ref="H36:I36"/>
    <mergeCell ref="Y4:AB5"/>
    <mergeCell ref="C24:E24"/>
    <mergeCell ref="C12:E12"/>
    <mergeCell ref="C26:E26"/>
    <mergeCell ref="T35:V35"/>
    <mergeCell ref="W35:X35"/>
    <mergeCell ref="C17:E17"/>
    <mergeCell ref="F17:G17"/>
    <mergeCell ref="W36:X36"/>
    <mergeCell ref="C13:E13"/>
    <mergeCell ref="F13:G13"/>
    <mergeCell ref="H13:I13"/>
    <mergeCell ref="J13:K13"/>
    <mergeCell ref="Q12:S12"/>
    <mergeCell ref="F12:G12"/>
    <mergeCell ref="H12:I12"/>
    <mergeCell ref="T4:V6"/>
    <mergeCell ref="W13:X13"/>
    <mergeCell ref="T31:V31"/>
    <mergeCell ref="Q31:S31"/>
    <mergeCell ref="F31:G31"/>
    <mergeCell ref="C28:E28"/>
    <mergeCell ref="F28:G28"/>
    <mergeCell ref="C34:E34"/>
    <mergeCell ref="C90:E90"/>
    <mergeCell ref="T75:V75"/>
    <mergeCell ref="F77:G77"/>
    <mergeCell ref="O77:P77"/>
    <mergeCell ref="O75:P75"/>
    <mergeCell ref="Q75:S75"/>
    <mergeCell ref="J77:K77"/>
    <mergeCell ref="J22:K22"/>
    <mergeCell ref="H41:I41"/>
    <mergeCell ref="J41:K41"/>
    <mergeCell ref="H26:I26"/>
    <mergeCell ref="O30:P30"/>
    <mergeCell ref="Q30:S30"/>
    <mergeCell ref="T26:V26"/>
    <mergeCell ref="O69:P69"/>
    <mergeCell ref="F69:G69"/>
    <mergeCell ref="C71:AD71"/>
    <mergeCell ref="T69:V69"/>
    <mergeCell ref="C51:E51"/>
    <mergeCell ref="O70:P70"/>
    <mergeCell ref="F56:G56"/>
    <mergeCell ref="H90:I90"/>
    <mergeCell ref="Q90:S90"/>
    <mergeCell ref="F36:G36"/>
    <mergeCell ref="F86:G86"/>
    <mergeCell ref="H86:I86"/>
    <mergeCell ref="F90:G90"/>
    <mergeCell ref="W89:X89"/>
    <mergeCell ref="W90:X90"/>
    <mergeCell ref="W98:X98"/>
    <mergeCell ref="W97:X97"/>
    <mergeCell ref="T98:V98"/>
    <mergeCell ref="W95:X95"/>
    <mergeCell ref="O96:P96"/>
    <mergeCell ref="O88:P88"/>
    <mergeCell ref="Q88:S88"/>
    <mergeCell ref="Q86:S86"/>
    <mergeCell ref="F91:G91"/>
    <mergeCell ref="W93:X93"/>
    <mergeCell ref="Q98:S98"/>
    <mergeCell ref="J98:K98"/>
    <mergeCell ref="F88:G88"/>
    <mergeCell ref="Q72:S72"/>
    <mergeCell ref="C73:E73"/>
    <mergeCell ref="O49:P49"/>
    <mergeCell ref="H47:I47"/>
    <mergeCell ref="W49:X49"/>
    <mergeCell ref="T60:V60"/>
    <mergeCell ref="T61:V61"/>
    <mergeCell ref="W60:X60"/>
    <mergeCell ref="W61:X61"/>
    <mergeCell ref="C63:AD63"/>
    <mergeCell ref="C67:E67"/>
    <mergeCell ref="F67:G67"/>
    <mergeCell ref="H67:I67"/>
    <mergeCell ref="J67:K67"/>
    <mergeCell ref="H72:I72"/>
    <mergeCell ref="C70:E70"/>
    <mergeCell ref="F72:G72"/>
    <mergeCell ref="C72:E72"/>
    <mergeCell ref="H69:I69"/>
    <mergeCell ref="C50:AD50"/>
    <mergeCell ref="F70:G70"/>
    <mergeCell ref="H70:I70"/>
    <mergeCell ref="Q67:S67"/>
    <mergeCell ref="C69:E69"/>
    <mergeCell ref="W101:X101"/>
    <mergeCell ref="T101:V101"/>
    <mergeCell ref="O100:P100"/>
    <mergeCell ref="W67:X67"/>
    <mergeCell ref="W77:X77"/>
    <mergeCell ref="T67:V67"/>
    <mergeCell ref="T82:V82"/>
    <mergeCell ref="Q82:S82"/>
    <mergeCell ref="O67:P67"/>
    <mergeCell ref="T72:V72"/>
    <mergeCell ref="C74:AD74"/>
    <mergeCell ref="C91:E91"/>
    <mergeCell ref="H91:I91"/>
    <mergeCell ref="J91:K91"/>
    <mergeCell ref="O91:P91"/>
    <mergeCell ref="Q91:S91"/>
    <mergeCell ref="T91:V91"/>
    <mergeCell ref="W82:X82"/>
    <mergeCell ref="W100:X100"/>
    <mergeCell ref="H92:I92"/>
    <mergeCell ref="J92:K92"/>
    <mergeCell ref="O99:P99"/>
    <mergeCell ref="Q93:S93"/>
    <mergeCell ref="T93:V93"/>
    <mergeCell ref="J49:K49"/>
    <mergeCell ref="H64:I64"/>
    <mergeCell ref="W44:X44"/>
    <mergeCell ref="W43:X43"/>
    <mergeCell ref="F42:G42"/>
    <mergeCell ref="J42:K42"/>
    <mergeCell ref="F44:G44"/>
    <mergeCell ref="C49:E49"/>
    <mergeCell ref="F49:G49"/>
    <mergeCell ref="F45:G45"/>
    <mergeCell ref="H43:I43"/>
    <mergeCell ref="J43:K43"/>
    <mergeCell ref="Q43:S43"/>
    <mergeCell ref="T43:V43"/>
    <mergeCell ref="Q42:S42"/>
    <mergeCell ref="O43:P43"/>
    <mergeCell ref="W45:X45"/>
    <mergeCell ref="T44:V44"/>
    <mergeCell ref="T42:V42"/>
    <mergeCell ref="O42:P42"/>
    <mergeCell ref="H45:I45"/>
    <mergeCell ref="W42:X42"/>
    <mergeCell ref="Q51:S51"/>
    <mergeCell ref="C48:AD48"/>
    <mergeCell ref="J69:K69"/>
    <mergeCell ref="C62:AD62"/>
    <mergeCell ref="Q56:S56"/>
    <mergeCell ref="T56:V56"/>
    <mergeCell ref="W56:X56"/>
    <mergeCell ref="H51:I51"/>
    <mergeCell ref="W51:X51"/>
    <mergeCell ref="Q58:S58"/>
    <mergeCell ref="T58:V58"/>
    <mergeCell ref="W58:X58"/>
    <mergeCell ref="H56:I56"/>
    <mergeCell ref="J56:K56"/>
    <mergeCell ref="T51:V51"/>
    <mergeCell ref="O51:P51"/>
    <mergeCell ref="C58:E58"/>
    <mergeCell ref="F58:G58"/>
    <mergeCell ref="J51:K51"/>
    <mergeCell ref="C64:E64"/>
    <mergeCell ref="F64:G64"/>
    <mergeCell ref="T64:V64"/>
    <mergeCell ref="W64:X64"/>
    <mergeCell ref="J64:K64"/>
    <mergeCell ref="O64:P64"/>
    <mergeCell ref="Q64:S64"/>
    <mergeCell ref="H34:I34"/>
    <mergeCell ref="J34:K34"/>
    <mergeCell ref="C65:E65"/>
    <mergeCell ref="O65:P65"/>
    <mergeCell ref="Q65:S65"/>
    <mergeCell ref="T65:V65"/>
    <mergeCell ref="W65:X65"/>
    <mergeCell ref="F65:G65"/>
    <mergeCell ref="H65:I65"/>
    <mergeCell ref="J65:K65"/>
    <mergeCell ref="C46:AD46"/>
    <mergeCell ref="O56:P56"/>
    <mergeCell ref="T49:V49"/>
    <mergeCell ref="F51:G51"/>
    <mergeCell ref="H49:I49"/>
    <mergeCell ref="Q49:S49"/>
    <mergeCell ref="F47:G47"/>
    <mergeCell ref="C42:E42"/>
    <mergeCell ref="O44:P44"/>
    <mergeCell ref="H44:I44"/>
    <mergeCell ref="J44:K44"/>
    <mergeCell ref="C44:E44"/>
    <mergeCell ref="C55:AD55"/>
    <mergeCell ref="C56:E56"/>
  </mergeCells>
  <phoneticPr fontId="17" type="noConversion"/>
  <pageMargins left="0.31496062992125984" right="0.31496062992125984" top="0.15748031496062992" bottom="0.15748031496062992" header="0.31496062992125984" footer="0.31496062992125984"/>
  <pageSetup paperSize="9" scale="3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Rasa Skodžiūtė-Aimouch</dc:creator>
  <cp:lastModifiedBy>Agnė Sinkevičienė</cp:lastModifiedBy>
  <cp:lastPrinted>2026-06-30T10:22:00Z</cp:lastPrinted>
  <dcterms:created xsi:type="dcterms:W3CDTF">2020-08-27T10:24:29Z</dcterms:created>
  <dcterms:modified xsi:type="dcterms:W3CDTF">2026-08-19T07:23:57Z</dcterms:modified>
</cp:coreProperties>
</file>